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ocuments\Mis Documentos 2020\4to Trimestre 2020\LDF\CUENTA PUBLICA FORMATOS\"/>
    </mc:Choice>
  </mc:AlternateContent>
  <bookViews>
    <workbookView xWindow="-120" yWindow="-120" windowWidth="20730" windowHeight="11160"/>
  </bookViews>
  <sheets>
    <sheet name="6b.Clasificación Administrativa" sheetId="8" r:id="rId1"/>
    <sheet name="fechas" sheetId="16" state="hidden" r:id="rId2"/>
    <sheet name="fuente1" sheetId="13" state="hidden" r:id="rId3"/>
    <sheet name="fuente2" sheetId="14" state="hidden" r:id="rId4"/>
    <sheet name="fuente3" sheetId="15" state="hidden" r:id="rId5"/>
    <sheet name="BExRepositorySheet" sheetId="11" state="veryHidden" r:id="rId6"/>
  </sheets>
  <externalReferences>
    <externalReference r:id="rId7"/>
  </externalReferences>
  <definedNames>
    <definedName name="_xlnm.Print_Titles" localSheetId="0">'6b.Clasificación Administrativa'!$2:$9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6" l="1"/>
  <c r="F5" i="16" s="1"/>
  <c r="E4" i="16"/>
  <c r="E5" i="16" s="1"/>
  <c r="B10" i="16" l="1"/>
  <c r="I2" i="13"/>
  <c r="J2" i="13" l="1"/>
  <c r="L2" i="13"/>
  <c r="M2" i="13"/>
  <c r="K2" i="13"/>
  <c r="P2" i="13"/>
  <c r="O2" i="13"/>
  <c r="Q2" i="13"/>
  <c r="N2" i="13"/>
  <c r="J3" i="13" l="1"/>
  <c r="I3" i="13"/>
  <c r="N3" i="13"/>
  <c r="P3" i="13"/>
  <c r="L3" i="13"/>
  <c r="K3" i="13"/>
  <c r="M3" i="13"/>
  <c r="O3" i="13"/>
  <c r="Q3" i="13"/>
  <c r="I4" i="13" l="1"/>
  <c r="J4" i="13"/>
  <c r="L4" i="13"/>
  <c r="K4" i="13"/>
  <c r="N4" i="13"/>
  <c r="J5" i="13" l="1"/>
  <c r="I5" i="13"/>
  <c r="Q4" i="13"/>
  <c r="P4" i="13"/>
  <c r="M4" i="13"/>
  <c r="O5" i="13"/>
  <c r="Q5" i="13"/>
  <c r="O4" i="13"/>
  <c r="P5" i="13"/>
  <c r="L5" i="13"/>
  <c r="M5" i="13"/>
  <c r="N5" i="13"/>
  <c r="K5" i="13"/>
  <c r="J6" i="13" l="1"/>
  <c r="I6" i="13"/>
  <c r="K6" i="13"/>
  <c r="P6" i="13"/>
  <c r="O6" i="13"/>
  <c r="Q6" i="13"/>
  <c r="M6" i="13"/>
  <c r="L6" i="13"/>
  <c r="J7" i="13" l="1"/>
  <c r="I7" i="13"/>
  <c r="M7" i="13"/>
  <c r="K7" i="13"/>
  <c r="Q7" i="13"/>
  <c r="N6" i="13"/>
  <c r="J8" i="13" l="1"/>
  <c r="I8" i="13"/>
  <c r="P7" i="13"/>
  <c r="O8" i="13"/>
  <c r="N8" i="13"/>
  <c r="L7" i="13"/>
  <c r="O7" i="13"/>
  <c r="K8" i="13"/>
  <c r="Q8" i="13"/>
  <c r="L8" i="13"/>
  <c r="P8" i="13"/>
  <c r="M8" i="13"/>
  <c r="N7" i="13"/>
  <c r="J9" i="13" l="1"/>
  <c r="I9" i="13"/>
  <c r="M9" i="13"/>
  <c r="O9" i="13"/>
  <c r="K9" i="13"/>
  <c r="Q9" i="13"/>
  <c r="N9" i="13"/>
  <c r="P9" i="13"/>
  <c r="L9" i="13"/>
  <c r="J10" i="13" l="1"/>
  <c r="I10" i="13"/>
  <c r="L10" i="13"/>
  <c r="K10" i="13"/>
  <c r="N10" i="13"/>
  <c r="P10" i="13"/>
  <c r="M10" i="13"/>
  <c r="Q10" i="13"/>
  <c r="O10" i="13"/>
  <c r="J11" i="13" l="1"/>
  <c r="I11" i="13"/>
  <c r="N11" i="13"/>
  <c r="Q11" i="13"/>
  <c r="M11" i="13"/>
  <c r="L11" i="13"/>
  <c r="O11" i="13"/>
  <c r="P11" i="13"/>
  <c r="K11" i="13"/>
  <c r="J12" i="13" l="1"/>
  <c r="I12" i="13"/>
  <c r="K12" i="13"/>
  <c r="L12" i="13"/>
  <c r="N12" i="13"/>
  <c r="P12" i="13"/>
  <c r="M12" i="13"/>
  <c r="O12" i="13"/>
  <c r="Q12" i="13"/>
  <c r="J13" i="13" l="1"/>
  <c r="I13" i="13"/>
  <c r="K13" i="13"/>
  <c r="P13" i="13"/>
  <c r="N13" i="13"/>
  <c r="M13" i="13"/>
  <c r="Q13" i="13"/>
  <c r="O13" i="13"/>
  <c r="L13" i="13"/>
  <c r="J14" i="13" l="1"/>
  <c r="I14" i="13"/>
  <c r="O14" i="13"/>
  <c r="P14" i="13"/>
  <c r="Q14" i="13"/>
  <c r="N14" i="13"/>
  <c r="L14" i="13"/>
  <c r="M14" i="13"/>
  <c r="K14" i="13"/>
  <c r="J15" i="13" l="1"/>
  <c r="I15" i="13"/>
  <c r="O15" i="13"/>
  <c r="P15" i="13"/>
  <c r="L15" i="13"/>
  <c r="Q15" i="13"/>
  <c r="K15" i="13"/>
  <c r="N15" i="13"/>
  <c r="M15" i="13"/>
  <c r="J16" i="13" l="1"/>
  <c r="I16" i="13"/>
  <c r="L16" i="13"/>
  <c r="M16" i="13"/>
  <c r="N16" i="13"/>
  <c r="K16" i="13"/>
  <c r="O16" i="13"/>
  <c r="Q16" i="13"/>
  <c r="P16" i="13"/>
  <c r="J17" i="13" l="1"/>
  <c r="I17" i="13"/>
  <c r="O17" i="13"/>
  <c r="Q17" i="13"/>
  <c r="K17" i="13"/>
  <c r="M17" i="13"/>
  <c r="N17" i="13"/>
  <c r="P17" i="13"/>
  <c r="L17" i="13"/>
  <c r="J18" i="13" l="1"/>
  <c r="I18" i="13"/>
  <c r="P18" i="13"/>
  <c r="L18" i="13"/>
  <c r="K18" i="13"/>
  <c r="J19" i="13" l="1"/>
  <c r="I19" i="13"/>
  <c r="Q19" i="13"/>
  <c r="N18" i="13"/>
  <c r="N19" i="13"/>
  <c r="M19" i="13"/>
  <c r="O19" i="13"/>
  <c r="Q18" i="13"/>
  <c r="K19" i="13"/>
  <c r="O18" i="13"/>
  <c r="L19" i="13"/>
  <c r="M18" i="13"/>
  <c r="P19" i="13"/>
  <c r="J20" i="13" l="1"/>
  <c r="I20" i="13"/>
  <c r="N20" i="13"/>
  <c r="K20" i="13"/>
  <c r="L20" i="13"/>
  <c r="O20" i="13"/>
  <c r="M20" i="13"/>
  <c r="J21" i="13" l="1"/>
  <c r="I21" i="13"/>
  <c r="P20" i="13"/>
  <c r="Q20" i="13"/>
  <c r="M21" i="13"/>
  <c r="N21" i="13"/>
  <c r="P21" i="13"/>
  <c r="K21" i="13"/>
  <c r="L21" i="13"/>
  <c r="O21" i="13"/>
  <c r="Q21" i="13"/>
  <c r="J22" i="13" l="1"/>
  <c r="I22" i="13"/>
  <c r="O22" i="13"/>
  <c r="Q22" i="13"/>
  <c r="L22" i="13"/>
  <c r="P22" i="13"/>
  <c r="N22" i="13"/>
  <c r="M22" i="13"/>
  <c r="K22" i="13"/>
  <c r="J23" i="13" l="1"/>
  <c r="I23" i="13"/>
  <c r="K23" i="13"/>
  <c r="P23" i="13"/>
  <c r="Q23" i="13"/>
  <c r="L23" i="13"/>
  <c r="M23" i="13"/>
  <c r="N23" i="13"/>
  <c r="J24" i="13" l="1"/>
  <c r="I24" i="13"/>
  <c r="L24" i="13"/>
  <c r="M24" i="13"/>
  <c r="O24" i="13"/>
  <c r="O23" i="13"/>
  <c r="N24" i="13"/>
  <c r="P24" i="13"/>
  <c r="K24" i="13"/>
  <c r="Q24" i="13"/>
  <c r="J25" i="13" l="1"/>
  <c r="I25" i="13"/>
  <c r="Q25" i="13"/>
  <c r="P25" i="13"/>
  <c r="N25" i="13"/>
  <c r="M25" i="13"/>
  <c r="K25" i="13"/>
  <c r="O25" i="13"/>
  <c r="L25" i="13"/>
  <c r="J26" i="13" l="1"/>
  <c r="I26" i="13"/>
  <c r="M26" i="13"/>
  <c r="O26" i="13"/>
  <c r="P26" i="13"/>
  <c r="N26" i="13"/>
  <c r="K26" i="13"/>
  <c r="Q26" i="13"/>
  <c r="J27" i="13" l="1"/>
  <c r="I27" i="13"/>
  <c r="M27" i="13"/>
  <c r="N27" i="13"/>
  <c r="L26" i="13"/>
  <c r="L27" i="13"/>
  <c r="K27" i="13"/>
  <c r="P27" i="13"/>
  <c r="O27" i="13"/>
  <c r="Q27" i="13"/>
  <c r="J28" i="13" l="1"/>
  <c r="I28" i="13"/>
  <c r="O28" i="13"/>
  <c r="N28" i="13"/>
  <c r="L28" i="13"/>
  <c r="Q28" i="13"/>
  <c r="P28" i="13"/>
  <c r="K28" i="13"/>
  <c r="J29" i="13" l="1"/>
  <c r="I29" i="13"/>
  <c r="O29" i="13"/>
  <c r="L29" i="13"/>
  <c r="P29" i="13"/>
  <c r="Q29" i="13"/>
  <c r="K29" i="13"/>
  <c r="M29" i="13"/>
  <c r="M28" i="13"/>
  <c r="N29" i="13"/>
  <c r="J30" i="13" l="1"/>
  <c r="I30" i="13"/>
  <c r="N30" i="13"/>
  <c r="Q30" i="13"/>
  <c r="L30" i="13"/>
  <c r="P30" i="13"/>
  <c r="M30" i="13"/>
  <c r="O30" i="13"/>
  <c r="K30" i="13"/>
  <c r="J31" i="13" l="1"/>
  <c r="I31" i="13"/>
  <c r="L31" i="13"/>
  <c r="N31" i="13"/>
  <c r="O31" i="13"/>
  <c r="Q31" i="13"/>
  <c r="P31" i="13"/>
  <c r="K31" i="13"/>
  <c r="M31" i="13"/>
  <c r="J32" i="13" l="1"/>
  <c r="I32" i="13"/>
  <c r="M32" i="13"/>
  <c r="K32" i="13"/>
  <c r="N32" i="13"/>
  <c r="Q32" i="13"/>
  <c r="O32" i="13"/>
  <c r="L32" i="13"/>
  <c r="P32" i="13"/>
  <c r="J33" i="13" l="1"/>
  <c r="I33" i="13"/>
  <c r="L33" i="13"/>
  <c r="N33" i="13"/>
  <c r="O33" i="13"/>
  <c r="Q33" i="13"/>
  <c r="K33" i="13"/>
  <c r="M33" i="13"/>
  <c r="P33" i="13"/>
  <c r="J34" i="13" l="1"/>
  <c r="I34" i="13"/>
  <c r="P34" i="13"/>
  <c r="K34" i="13"/>
  <c r="O34" i="13"/>
  <c r="Q34" i="13"/>
  <c r="M34" i="13"/>
  <c r="L34" i="13"/>
  <c r="N34" i="13"/>
  <c r="J35" i="13" l="1"/>
  <c r="I35" i="13"/>
  <c r="O35" i="13"/>
  <c r="N35" i="13"/>
  <c r="L35" i="13"/>
  <c r="Q35" i="13"/>
  <c r="K35" i="13"/>
  <c r="P35" i="13"/>
  <c r="J36" i="13" l="1"/>
  <c r="I36" i="13"/>
  <c r="N36" i="13"/>
  <c r="M36" i="13"/>
  <c r="M35" i="13"/>
  <c r="Q36" i="13"/>
  <c r="L36" i="13"/>
  <c r="O36" i="13"/>
  <c r="P36" i="13"/>
  <c r="K36" i="13"/>
  <c r="J37" i="13" l="1"/>
  <c r="I37" i="13"/>
  <c r="O37" i="13"/>
  <c r="L37" i="13"/>
  <c r="K37" i="13"/>
  <c r="M37" i="13"/>
  <c r="P37" i="13"/>
  <c r="Q37" i="13"/>
  <c r="J38" i="13" l="1"/>
  <c r="I38" i="13"/>
  <c r="M38" i="13"/>
  <c r="N38" i="13"/>
  <c r="N37" i="13"/>
  <c r="K38" i="13"/>
  <c r="O38" i="13"/>
  <c r="Q38" i="13"/>
  <c r="P38" i="13"/>
  <c r="L38" i="13"/>
  <c r="J39" i="13" l="1"/>
  <c r="I39" i="13"/>
  <c r="Q39" i="13"/>
  <c r="P39" i="13"/>
  <c r="M39" i="13"/>
  <c r="K39" i="13"/>
  <c r="N39" i="13"/>
  <c r="L39" i="13"/>
  <c r="J40" i="13" l="1"/>
  <c r="I40" i="13"/>
  <c r="O40" i="13"/>
  <c r="Q40" i="13"/>
  <c r="K40" i="13"/>
  <c r="O39" i="13"/>
  <c r="L40" i="13"/>
  <c r="P40" i="13"/>
  <c r="M40" i="13"/>
  <c r="N40" i="13"/>
  <c r="J41" i="13" l="1"/>
  <c r="I41" i="13"/>
  <c r="P41" i="13"/>
  <c r="O41" i="13"/>
  <c r="N41" i="13"/>
  <c r="Q41" i="13"/>
  <c r="K41" i="13"/>
  <c r="M41" i="13"/>
  <c r="L41" i="13"/>
  <c r="J42" i="13" l="1"/>
  <c r="I42" i="13"/>
  <c r="M42" i="13"/>
  <c r="K42" i="13"/>
  <c r="L42" i="13"/>
  <c r="Q42" i="13"/>
  <c r="N42" i="13"/>
  <c r="O42" i="13"/>
  <c r="P42" i="13"/>
  <c r="J43" i="13" l="1"/>
  <c r="I43" i="13"/>
  <c r="Q43" i="13"/>
  <c r="O43" i="13"/>
  <c r="N43" i="13"/>
  <c r="L43" i="13"/>
  <c r="K43" i="13"/>
  <c r="P43" i="13"/>
  <c r="M43" i="13"/>
  <c r="J44" i="13" l="1"/>
  <c r="I44" i="13"/>
  <c r="M44" i="13"/>
  <c r="K44" i="13"/>
  <c r="P44" i="13"/>
  <c r="N44" i="13"/>
  <c r="O44" i="13"/>
  <c r="Q44" i="13"/>
  <c r="L44" i="13"/>
  <c r="J45" i="13" l="1"/>
  <c r="I45" i="13"/>
  <c r="Q45" i="13"/>
  <c r="L45" i="13"/>
  <c r="N45" i="13"/>
  <c r="P45" i="13"/>
  <c r="O45" i="13"/>
  <c r="K45" i="13"/>
  <c r="J46" i="13" l="1"/>
  <c r="I46" i="13"/>
  <c r="K46" i="13"/>
  <c r="M45" i="13"/>
  <c r="P46" i="13"/>
  <c r="L46" i="13"/>
  <c r="M46" i="13"/>
  <c r="N46" i="13"/>
  <c r="O46" i="13"/>
  <c r="Q46" i="13"/>
  <c r="J47" i="13" l="1"/>
  <c r="I47" i="13"/>
  <c r="O47" i="13"/>
  <c r="Q47" i="13"/>
  <c r="K47" i="13"/>
  <c r="P47" i="13"/>
  <c r="M47" i="13"/>
  <c r="L47" i="13"/>
  <c r="J48" i="13" l="1"/>
  <c r="I48" i="13"/>
  <c r="N48" i="13"/>
  <c r="P48" i="13"/>
  <c r="K48" i="13"/>
  <c r="N47" i="13"/>
  <c r="O48" i="13"/>
  <c r="Q48" i="13"/>
  <c r="M48" i="13"/>
  <c r="L48" i="13"/>
  <c r="J49" i="13" l="1"/>
  <c r="I49" i="13"/>
  <c r="N49" i="13"/>
  <c r="P49" i="13"/>
  <c r="L49" i="13"/>
  <c r="M49" i="13"/>
  <c r="O49" i="13"/>
  <c r="K49" i="13"/>
  <c r="Q49" i="13"/>
  <c r="J50" i="13" l="1"/>
  <c r="I50" i="13"/>
  <c r="L50" i="13"/>
  <c r="N50" i="13"/>
  <c r="M50" i="13"/>
  <c r="P50" i="13"/>
  <c r="Q50" i="13"/>
  <c r="K50" i="13"/>
  <c r="O50" i="13"/>
  <c r="J51" i="13" l="1"/>
  <c r="I51" i="13"/>
  <c r="L51" i="13"/>
  <c r="P51" i="13"/>
  <c r="K51" i="13"/>
  <c r="J52" i="13" l="1"/>
  <c r="I52" i="13"/>
  <c r="Q51" i="13"/>
  <c r="K52" i="13"/>
  <c r="O52" i="13"/>
  <c r="O51" i="13"/>
  <c r="P52" i="13"/>
  <c r="N51" i="13"/>
  <c r="Q52" i="13"/>
  <c r="M51" i="13"/>
  <c r="J53" i="13" l="1"/>
  <c r="I53" i="13"/>
  <c r="L52" i="13"/>
  <c r="K53" i="13"/>
  <c r="N52" i="13"/>
  <c r="M53" i="13"/>
  <c r="L53" i="13"/>
  <c r="Q53" i="13"/>
  <c r="P53" i="13"/>
  <c r="N53" i="13"/>
  <c r="M52" i="13"/>
  <c r="O53" i="13"/>
  <c r="J54" i="13" l="1"/>
  <c r="I54" i="13"/>
  <c r="O54" i="13"/>
  <c r="K54" i="13"/>
  <c r="Q54" i="13"/>
  <c r="N54" i="13"/>
  <c r="P54" i="13"/>
  <c r="L54" i="13"/>
  <c r="M54" i="13"/>
  <c r="J55" i="13" l="1"/>
  <c r="I55" i="13"/>
  <c r="L55" i="13"/>
  <c r="N55" i="13"/>
  <c r="K55" i="13"/>
  <c r="Q55" i="13"/>
  <c r="M55" i="13"/>
  <c r="O55" i="13"/>
  <c r="P55" i="13"/>
  <c r="J56" i="13" l="1"/>
  <c r="I56" i="13"/>
  <c r="Q56" i="13"/>
  <c r="L56" i="13"/>
  <c r="P56" i="13"/>
  <c r="N56" i="13"/>
  <c r="O56" i="13"/>
  <c r="M56" i="13"/>
  <c r="K56" i="13"/>
  <c r="J57" i="13" l="1"/>
  <c r="I57" i="13"/>
  <c r="K57" i="13"/>
  <c r="Q57" i="13"/>
  <c r="N57" i="13"/>
  <c r="O57" i="13"/>
  <c r="J58" i="13" l="1"/>
  <c r="I58" i="13"/>
  <c r="M57" i="13"/>
  <c r="M58" i="13"/>
  <c r="K58" i="13"/>
  <c r="L58" i="13"/>
  <c r="L57" i="13"/>
  <c r="Q58" i="13"/>
  <c r="P57" i="13"/>
  <c r="P58" i="13"/>
  <c r="J59" i="13" l="1"/>
  <c r="I59" i="13"/>
  <c r="O58" i="13"/>
  <c r="L59" i="13"/>
  <c r="N58" i="13"/>
  <c r="N59" i="13"/>
  <c r="M59" i="13"/>
  <c r="K59" i="13"/>
  <c r="O59" i="13"/>
  <c r="P59" i="13"/>
  <c r="Q59" i="13"/>
  <c r="J60" i="13" l="1"/>
  <c r="I60" i="13"/>
  <c r="L60" i="13"/>
  <c r="K60" i="13"/>
  <c r="M60" i="13"/>
  <c r="P60" i="13"/>
  <c r="O60" i="13"/>
  <c r="J61" i="13" l="1"/>
  <c r="I61" i="13"/>
  <c r="L61" i="13"/>
  <c r="O61" i="13"/>
  <c r="K61" i="13"/>
  <c r="M61" i="13"/>
  <c r="Q61" i="13"/>
  <c r="P61" i="13"/>
  <c r="Q60" i="13"/>
  <c r="N61" i="13"/>
  <c r="N60" i="13"/>
  <c r="J62" i="13" l="1"/>
  <c r="I62" i="13"/>
  <c r="P62" i="13"/>
  <c r="N62" i="13"/>
  <c r="L62" i="13"/>
  <c r="K62" i="13"/>
  <c r="J63" i="13" l="1"/>
  <c r="I63" i="13"/>
  <c r="O63" i="13"/>
  <c r="K63" i="13"/>
  <c r="Q62" i="13"/>
  <c r="O62" i="13"/>
  <c r="L63" i="13"/>
  <c r="M62" i="13"/>
  <c r="M63" i="13"/>
  <c r="J64" i="13" l="1"/>
  <c r="I64" i="13"/>
  <c r="K64" i="13"/>
  <c r="Q63" i="13"/>
  <c r="O64" i="13"/>
  <c r="N63" i="13"/>
  <c r="M64" i="13"/>
  <c r="Q64" i="13"/>
  <c r="P63" i="13"/>
  <c r="J65" i="13" l="1"/>
  <c r="I65" i="13"/>
  <c r="L64" i="13"/>
  <c r="P64" i="13"/>
  <c r="P65" i="13"/>
  <c r="K65" i="13"/>
  <c r="O65" i="13"/>
  <c r="M65" i="13"/>
  <c r="N64" i="13"/>
  <c r="L65" i="13"/>
  <c r="N65" i="13"/>
  <c r="J66" i="13" l="1"/>
  <c r="I66" i="13"/>
  <c r="N66" i="13"/>
  <c r="O66" i="13"/>
  <c r="L66" i="13"/>
  <c r="M66" i="13"/>
  <c r="P66" i="13"/>
  <c r="K66" i="13"/>
  <c r="Q66" i="13"/>
  <c r="Q65" i="13"/>
  <c r="J67" i="13" l="1"/>
  <c r="I67" i="13"/>
  <c r="K67" i="13"/>
  <c r="Q67" i="13"/>
  <c r="M67" i="13"/>
  <c r="N67" i="13"/>
  <c r="J68" i="13" l="1"/>
  <c r="I68" i="13"/>
  <c r="O67" i="13"/>
  <c r="P67" i="13"/>
  <c r="L67" i="13"/>
  <c r="M68" i="13"/>
  <c r="K68" i="13"/>
  <c r="L68" i="13"/>
  <c r="J69" i="13" l="1"/>
  <c r="I69" i="13"/>
  <c r="O68" i="13"/>
  <c r="P68" i="13"/>
  <c r="N68" i="13"/>
  <c r="M69" i="13"/>
  <c r="Q68" i="13"/>
  <c r="K69" i="13"/>
  <c r="L69" i="13"/>
  <c r="J70" i="13" l="1"/>
  <c r="I70" i="13"/>
  <c r="Q70" i="13"/>
  <c r="P69" i="13"/>
  <c r="O69" i="13"/>
  <c r="O70" i="13"/>
  <c r="N69" i="13"/>
  <c r="K70" i="13"/>
  <c r="Q69" i="13"/>
  <c r="J71" i="13" l="1"/>
  <c r="I71" i="13"/>
  <c r="K71" i="13"/>
  <c r="N70" i="13"/>
  <c r="P70" i="13"/>
  <c r="N71" i="13"/>
  <c r="M70" i="13"/>
  <c r="P71" i="13"/>
  <c r="L70" i="13"/>
  <c r="J72" i="13" l="1"/>
  <c r="I72" i="13"/>
  <c r="M71" i="13"/>
  <c r="L71" i="13"/>
  <c r="M72" i="13"/>
  <c r="P72" i="13"/>
  <c r="K72" i="13"/>
  <c r="O72" i="13"/>
  <c r="O71" i="13"/>
  <c r="Q71" i="13"/>
  <c r="N72" i="13"/>
  <c r="J73" i="13" l="1"/>
  <c r="I73" i="13"/>
  <c r="P73" i="13"/>
  <c r="O73" i="13"/>
  <c r="L72" i="13"/>
  <c r="Q72" i="13"/>
  <c r="L73" i="13"/>
  <c r="M73" i="13"/>
  <c r="K73" i="13"/>
  <c r="Q73" i="13"/>
  <c r="N73" i="13"/>
  <c r="J74" i="13" l="1"/>
  <c r="I74" i="13"/>
  <c r="O74" i="13"/>
  <c r="K74" i="13"/>
  <c r="L74" i="13"/>
  <c r="Q74" i="13"/>
  <c r="P74" i="13"/>
  <c r="J75" i="13" l="1"/>
  <c r="I75" i="13"/>
  <c r="Q75" i="13"/>
  <c r="N74" i="13"/>
  <c r="O75" i="13"/>
  <c r="K75" i="13"/>
  <c r="L75" i="13"/>
  <c r="P75" i="13"/>
  <c r="N75" i="13"/>
  <c r="M74" i="13"/>
  <c r="J76" i="13" l="1"/>
  <c r="I76" i="13"/>
  <c r="P76" i="13"/>
  <c r="O76" i="13"/>
  <c r="M75" i="13"/>
  <c r="M76" i="13"/>
  <c r="K76" i="13"/>
  <c r="L76" i="13"/>
  <c r="N76" i="13"/>
  <c r="J77" i="13" l="1"/>
  <c r="I77" i="13"/>
  <c r="K77" i="13"/>
  <c r="M77" i="13"/>
  <c r="N77" i="13"/>
  <c r="Q77" i="13"/>
  <c r="L77" i="13"/>
  <c r="Q76" i="13"/>
  <c r="P77" i="13"/>
  <c r="O77" i="13"/>
  <c r="J78" i="13" l="1"/>
  <c r="I78" i="13"/>
  <c r="Q78" i="13"/>
  <c r="O78" i="13"/>
  <c r="P78" i="13"/>
  <c r="K78" i="13"/>
  <c r="J79" i="13" l="1"/>
  <c r="I79" i="13"/>
  <c r="N78" i="13"/>
  <c r="M79" i="13"/>
  <c r="O79" i="13"/>
  <c r="K79" i="13"/>
  <c r="L78" i="13"/>
  <c r="P79" i="13"/>
  <c r="M78" i="13"/>
  <c r="J80" i="13" l="1"/>
  <c r="I80" i="13"/>
  <c r="N79" i="13"/>
  <c r="N80" i="13"/>
  <c r="L80" i="13"/>
  <c r="Q80" i="13"/>
  <c r="O80" i="13"/>
  <c r="Q79" i="13"/>
  <c r="K80" i="13"/>
  <c r="P80" i="13"/>
  <c r="M80" i="13"/>
  <c r="L79" i="13"/>
  <c r="J81" i="13" l="1"/>
  <c r="I81" i="13"/>
  <c r="K81" i="13"/>
  <c r="O81" i="13"/>
  <c r="N81" i="13"/>
  <c r="L81" i="13"/>
  <c r="J82" i="13" l="1"/>
  <c r="I82" i="13"/>
  <c r="O82" i="13"/>
  <c r="P81" i="13"/>
  <c r="N82" i="13"/>
  <c r="L82" i="13"/>
  <c r="M82" i="13"/>
  <c r="K82" i="13"/>
  <c r="Q82" i="13"/>
  <c r="Q81" i="13"/>
  <c r="P82" i="13"/>
  <c r="M81" i="13"/>
  <c r="J83" i="13" l="1"/>
  <c r="I83" i="13"/>
  <c r="O83" i="13"/>
  <c r="P83" i="13"/>
  <c r="L83" i="13"/>
  <c r="N83" i="13"/>
  <c r="K83" i="13"/>
  <c r="J84" i="13" l="1"/>
  <c r="I84" i="13"/>
  <c r="L84" i="13"/>
  <c r="M83" i="13"/>
  <c r="Q83" i="13"/>
  <c r="Q84" i="13"/>
  <c r="M84" i="13"/>
  <c r="K84" i="13"/>
  <c r="P84" i="13"/>
  <c r="N84" i="13"/>
  <c r="O84" i="13"/>
  <c r="J85" i="13" l="1"/>
  <c r="I85" i="13"/>
  <c r="Q85" i="13"/>
  <c r="K85" i="13"/>
  <c r="P85" i="13"/>
  <c r="N85" i="13"/>
  <c r="J86" i="13" l="1"/>
  <c r="I86" i="13"/>
  <c r="O86" i="13"/>
  <c r="O85" i="13"/>
  <c r="Q86" i="13"/>
  <c r="L85" i="13"/>
  <c r="K86" i="13"/>
  <c r="M85" i="13"/>
  <c r="N86" i="13"/>
  <c r="M86" i="13"/>
  <c r="J87" i="13" l="1"/>
  <c r="I87" i="13"/>
  <c r="L86" i="13"/>
  <c r="K87" i="13"/>
  <c r="L87" i="13"/>
  <c r="P87" i="13"/>
  <c r="P86" i="13"/>
  <c r="N87" i="13"/>
  <c r="Q87" i="13"/>
  <c r="O87" i="13"/>
  <c r="M87" i="13"/>
  <c r="J88" i="13" l="1"/>
  <c r="I88" i="13"/>
  <c r="O88" i="13"/>
  <c r="M88" i="13"/>
  <c r="Q88" i="13"/>
  <c r="L88" i="13"/>
  <c r="N88" i="13"/>
  <c r="K88" i="13"/>
  <c r="P88" i="13"/>
  <c r="J89" i="13" l="1"/>
  <c r="I89" i="13"/>
  <c r="M89" i="13"/>
  <c r="K89" i="13"/>
  <c r="P89" i="13"/>
  <c r="N89" i="13"/>
  <c r="Q89" i="13"/>
  <c r="J90" i="13" l="1"/>
  <c r="I90" i="13"/>
  <c r="K90" i="13"/>
  <c r="M90" i="13"/>
  <c r="L89" i="13"/>
  <c r="O89" i="13"/>
  <c r="Q90" i="13"/>
  <c r="P90" i="13"/>
  <c r="L90" i="13"/>
  <c r="O90" i="13"/>
  <c r="N90" i="13"/>
  <c r="J91" i="13" l="1"/>
  <c r="I91" i="13"/>
  <c r="K91" i="13"/>
  <c r="L91" i="13"/>
  <c r="O91" i="13"/>
  <c r="Q91" i="13"/>
  <c r="N91" i="13"/>
  <c r="J92" i="13" l="1"/>
  <c r="I92" i="13"/>
  <c r="L92" i="13"/>
  <c r="P92" i="13"/>
  <c r="N92" i="13"/>
  <c r="M92" i="13"/>
  <c r="K92" i="13"/>
  <c r="M91" i="13"/>
  <c r="Q92" i="13"/>
  <c r="P91" i="13"/>
  <c r="J93" i="13" l="1"/>
  <c r="I93" i="13"/>
  <c r="O92" i="13"/>
  <c r="O93" i="13"/>
  <c r="P93" i="13"/>
  <c r="K93" i="13"/>
  <c r="L93" i="13"/>
  <c r="J94" i="13" l="1"/>
  <c r="I94" i="13"/>
  <c r="L94" i="13"/>
  <c r="M93" i="13"/>
  <c r="P94" i="13"/>
  <c r="N93" i="13"/>
  <c r="M94" i="13"/>
  <c r="Q93" i="13"/>
  <c r="K94" i="13"/>
  <c r="N94" i="13"/>
  <c r="O94" i="13"/>
  <c r="Q94" i="13"/>
  <c r="J95" i="13" l="1"/>
  <c r="I95" i="13"/>
  <c r="Q95" i="13"/>
  <c r="K95" i="13"/>
  <c r="N95" i="13"/>
  <c r="P95" i="13"/>
  <c r="O95" i="13"/>
  <c r="L95" i="13"/>
  <c r="M95" i="13"/>
  <c r="J96" i="13" l="1"/>
  <c r="I96" i="13"/>
  <c r="M96" i="13"/>
  <c r="P96" i="13"/>
  <c r="K96" i="13"/>
  <c r="Q96" i="13"/>
  <c r="O96" i="13"/>
  <c r="L96" i="13"/>
  <c r="N96" i="13"/>
  <c r="J97" i="13" l="1"/>
  <c r="I97" i="13"/>
  <c r="L97" i="13"/>
  <c r="K97" i="13"/>
  <c r="Q97" i="13"/>
  <c r="P97" i="13"/>
  <c r="O97" i="13"/>
  <c r="M97" i="13"/>
  <c r="N97" i="13"/>
  <c r="J98" i="13" l="1"/>
  <c r="I98" i="13"/>
  <c r="Q98" i="13"/>
  <c r="K98" i="13"/>
  <c r="L98" i="13"/>
  <c r="M98" i="13"/>
  <c r="N98" i="13"/>
  <c r="O98" i="13"/>
  <c r="P98" i="13"/>
  <c r="J99" i="13" l="1"/>
  <c r="I99" i="13"/>
  <c r="M99" i="13"/>
  <c r="O99" i="13"/>
  <c r="N99" i="13"/>
  <c r="K99" i="13"/>
  <c r="P99" i="13"/>
  <c r="L99" i="13"/>
  <c r="Q99" i="13"/>
  <c r="J100" i="13" l="1"/>
  <c r="I100" i="13"/>
  <c r="N100" i="13"/>
  <c r="M100" i="13"/>
  <c r="L100" i="13"/>
  <c r="K100" i="13"/>
  <c r="P100" i="13"/>
  <c r="O100" i="13"/>
  <c r="Q100" i="13"/>
  <c r="J101" i="13" l="1"/>
  <c r="I101" i="13"/>
  <c r="O101" i="13"/>
  <c r="K101" i="13"/>
  <c r="M101" i="13"/>
  <c r="Q101" i="13"/>
  <c r="P101" i="13"/>
  <c r="N101" i="13"/>
  <c r="L101" i="13"/>
  <c r="J102" i="13" l="1"/>
  <c r="I102" i="13"/>
  <c r="K102" i="13"/>
  <c r="N102" i="13"/>
  <c r="O102" i="13"/>
  <c r="M102" i="13"/>
  <c r="P102" i="13"/>
  <c r="L102" i="13"/>
  <c r="Q102" i="13"/>
  <c r="J103" i="13" l="1"/>
  <c r="I103" i="13"/>
  <c r="N103" i="13"/>
  <c r="L103" i="13"/>
  <c r="Q103" i="13"/>
  <c r="K103" i="13"/>
  <c r="O103" i="13"/>
  <c r="P103" i="13"/>
  <c r="M103" i="13"/>
  <c r="J104" i="13" l="1"/>
  <c r="I104" i="13"/>
  <c r="L104" i="13"/>
  <c r="M104" i="13"/>
  <c r="Q104" i="13"/>
  <c r="N104" i="13"/>
  <c r="P104" i="13"/>
  <c r="K104" i="13"/>
  <c r="O104" i="13"/>
  <c r="J105" i="13" l="1"/>
  <c r="I105" i="13"/>
  <c r="O105" i="13"/>
  <c r="P105" i="13"/>
  <c r="L105" i="13"/>
  <c r="K105" i="13"/>
  <c r="M105" i="13"/>
  <c r="N105" i="13"/>
  <c r="Q105" i="13"/>
  <c r="J106" i="13" l="1"/>
  <c r="I106" i="13"/>
  <c r="O106" i="13"/>
  <c r="Q106" i="13"/>
  <c r="P106" i="13"/>
  <c r="N106" i="13"/>
  <c r="K106" i="13"/>
  <c r="M106" i="13"/>
  <c r="L106" i="13"/>
  <c r="J107" i="13" l="1"/>
  <c r="I107" i="13"/>
  <c r="P107" i="13"/>
  <c r="L107" i="13"/>
  <c r="N107" i="13"/>
  <c r="K107" i="13"/>
  <c r="Q107" i="13"/>
  <c r="O107" i="13"/>
  <c r="M107" i="13"/>
  <c r="J108" i="13" l="1"/>
  <c r="I108" i="13"/>
  <c r="L108" i="13"/>
  <c r="P108" i="13"/>
  <c r="Q108" i="13"/>
  <c r="O108" i="13"/>
  <c r="K108" i="13"/>
  <c r="M108" i="13"/>
  <c r="N108" i="13"/>
  <c r="J109" i="13" l="1"/>
  <c r="I109" i="13"/>
  <c r="M109" i="13"/>
  <c r="N109" i="13"/>
  <c r="K109" i="13"/>
  <c r="O109" i="13"/>
  <c r="P109" i="13"/>
  <c r="Q109" i="13"/>
  <c r="L109" i="13"/>
  <c r="J110" i="13" l="1"/>
  <c r="I110" i="13"/>
  <c r="N110" i="13"/>
  <c r="K110" i="13"/>
  <c r="O110" i="13"/>
  <c r="M110" i="13"/>
  <c r="Q110" i="13"/>
  <c r="P110" i="13"/>
  <c r="L110" i="13"/>
  <c r="J111" i="13" l="1"/>
  <c r="I111" i="13"/>
  <c r="N111" i="13"/>
  <c r="M111" i="13"/>
  <c r="Q111" i="13"/>
  <c r="O111" i="13"/>
  <c r="K111" i="13"/>
  <c r="P111" i="13"/>
  <c r="L111" i="13"/>
  <c r="J112" i="13" l="1"/>
  <c r="I112" i="13"/>
  <c r="L112" i="13"/>
  <c r="N112" i="13"/>
  <c r="P112" i="13"/>
  <c r="Q112" i="13"/>
  <c r="K112" i="13"/>
  <c r="M112" i="13"/>
  <c r="O112" i="13"/>
  <c r="J113" i="13" l="1"/>
  <c r="I113" i="13"/>
  <c r="O113" i="13"/>
  <c r="M113" i="13"/>
  <c r="P113" i="13"/>
  <c r="Q113" i="13"/>
  <c r="K113" i="13"/>
  <c r="L113" i="13"/>
  <c r="N113" i="13"/>
  <c r="J114" i="13" l="1"/>
  <c r="I114" i="13"/>
  <c r="L114" i="13"/>
  <c r="O114" i="13"/>
  <c r="Q114" i="13"/>
  <c r="K114" i="13"/>
  <c r="N114" i="13"/>
  <c r="P114" i="13"/>
  <c r="M114" i="13"/>
  <c r="J115" i="13" l="1"/>
  <c r="I115" i="13"/>
  <c r="P115" i="13"/>
  <c r="N115" i="13"/>
  <c r="O115" i="13"/>
  <c r="K115" i="13"/>
  <c r="L115" i="13"/>
  <c r="M115" i="13"/>
  <c r="Q115" i="13"/>
  <c r="J116" i="13" l="1"/>
  <c r="I116" i="13"/>
  <c r="K116" i="13"/>
  <c r="L116" i="13"/>
  <c r="N116" i="13"/>
  <c r="Q116" i="13"/>
  <c r="O116" i="13"/>
  <c r="P116" i="13"/>
  <c r="M116" i="13"/>
  <c r="J117" i="13" l="1"/>
  <c r="I117" i="13"/>
  <c r="M117" i="13"/>
  <c r="O117" i="13"/>
  <c r="K117" i="13"/>
  <c r="L117" i="13"/>
  <c r="N117" i="13"/>
  <c r="P117" i="13"/>
  <c r="Q117" i="13"/>
  <c r="J118" i="13" l="1"/>
  <c r="I118" i="13"/>
  <c r="K118" i="13"/>
  <c r="L118" i="13"/>
  <c r="O118" i="13"/>
  <c r="N118" i="13"/>
  <c r="P118" i="13"/>
  <c r="Q118" i="13"/>
  <c r="M118" i="13"/>
  <c r="J119" i="13" l="1"/>
  <c r="I119" i="13"/>
  <c r="N119" i="13"/>
  <c r="Q119" i="13"/>
  <c r="K119" i="13"/>
  <c r="O119" i="13"/>
  <c r="L119" i="13"/>
  <c r="M119" i="13"/>
  <c r="P119" i="13"/>
  <c r="J120" i="13" l="1"/>
  <c r="I120" i="13"/>
  <c r="Q120" i="13"/>
  <c r="K120" i="13"/>
  <c r="P120" i="13"/>
  <c r="L120" i="13"/>
  <c r="N120" i="13"/>
  <c r="M120" i="13"/>
  <c r="O120" i="13"/>
  <c r="J121" i="13" l="1"/>
  <c r="I121" i="13"/>
  <c r="Q121" i="13"/>
  <c r="L121" i="13"/>
  <c r="O121" i="13"/>
  <c r="M121" i="13"/>
  <c r="N121" i="13"/>
  <c r="K121" i="13"/>
  <c r="P121" i="13"/>
  <c r="J122" i="13" l="1"/>
  <c r="I122" i="13"/>
  <c r="L122" i="13"/>
  <c r="K122" i="13"/>
  <c r="O122" i="13"/>
  <c r="N122" i="13"/>
  <c r="M122" i="13"/>
  <c r="Q122" i="13"/>
  <c r="P122" i="13"/>
  <c r="J123" i="13" l="1"/>
  <c r="I123" i="13"/>
  <c r="O123" i="13"/>
  <c r="N123" i="13"/>
  <c r="P123" i="13"/>
  <c r="Q123" i="13"/>
  <c r="L123" i="13"/>
  <c r="K123" i="13"/>
  <c r="M123" i="13"/>
  <c r="J124" i="13" l="1"/>
  <c r="I124" i="13"/>
  <c r="O124" i="13"/>
  <c r="Q124" i="13"/>
  <c r="M124" i="13"/>
  <c r="N124" i="13"/>
  <c r="K124" i="13"/>
  <c r="P124" i="13"/>
  <c r="L124" i="13"/>
  <c r="J125" i="13" l="1"/>
  <c r="I125" i="13"/>
  <c r="O125" i="13"/>
  <c r="M125" i="13"/>
  <c r="K125" i="13"/>
  <c r="Q125" i="13"/>
  <c r="N125" i="13"/>
  <c r="L125" i="13"/>
  <c r="P125" i="13"/>
  <c r="J126" i="13" l="1"/>
  <c r="I126" i="13"/>
  <c r="K126" i="13"/>
  <c r="P126" i="13"/>
  <c r="N126" i="13"/>
  <c r="L126" i="13"/>
  <c r="Q126" i="13"/>
  <c r="M126" i="13"/>
  <c r="O126" i="13"/>
  <c r="J127" i="13" l="1"/>
  <c r="I127" i="13"/>
  <c r="N127" i="13"/>
  <c r="Q127" i="13"/>
  <c r="M127" i="13"/>
  <c r="L127" i="13"/>
  <c r="P127" i="13"/>
  <c r="K127" i="13"/>
  <c r="O127" i="13"/>
  <c r="J128" i="13" l="1"/>
  <c r="I128" i="13"/>
  <c r="M128" i="13"/>
  <c r="K128" i="13"/>
  <c r="L128" i="13"/>
  <c r="Q128" i="13"/>
  <c r="O128" i="13"/>
  <c r="N128" i="13"/>
  <c r="P128" i="13"/>
  <c r="J129" i="13" l="1"/>
  <c r="I129" i="13"/>
  <c r="Q129" i="13"/>
  <c r="L129" i="13"/>
  <c r="K129" i="13"/>
  <c r="N129" i="13"/>
  <c r="P129" i="13"/>
  <c r="M129" i="13"/>
  <c r="O129" i="13"/>
  <c r="J130" i="13" l="1"/>
  <c r="I130" i="13"/>
  <c r="L130" i="13"/>
  <c r="N130" i="13"/>
  <c r="O130" i="13"/>
  <c r="M130" i="13"/>
  <c r="P130" i="13"/>
  <c r="K130" i="13"/>
  <c r="Q130" i="13"/>
  <c r="J131" i="13" l="1"/>
  <c r="I131" i="13"/>
  <c r="N131" i="13"/>
  <c r="K131" i="13"/>
  <c r="L131" i="13"/>
  <c r="Q131" i="13"/>
  <c r="O131" i="13"/>
  <c r="P131" i="13"/>
  <c r="M131" i="13"/>
  <c r="J132" i="13" l="1"/>
  <c r="I132" i="13"/>
  <c r="N132" i="13"/>
  <c r="M132" i="13"/>
  <c r="K132" i="13"/>
  <c r="P132" i="13"/>
  <c r="Q132" i="13"/>
  <c r="L132" i="13"/>
  <c r="O132" i="13"/>
  <c r="J133" i="13" l="1"/>
  <c r="I133" i="13"/>
  <c r="P133" i="13"/>
  <c r="N133" i="13"/>
  <c r="K133" i="13"/>
  <c r="O133" i="13"/>
  <c r="M133" i="13"/>
  <c r="L133" i="13"/>
  <c r="Q133" i="13"/>
  <c r="J134" i="13" l="1"/>
  <c r="I134" i="13"/>
  <c r="N134" i="13"/>
  <c r="P134" i="13"/>
  <c r="Q134" i="13"/>
  <c r="K134" i="13"/>
  <c r="M134" i="13"/>
  <c r="L134" i="13"/>
  <c r="O134" i="13"/>
  <c r="J135" i="13" l="1"/>
  <c r="I135" i="13"/>
  <c r="K135" i="13"/>
  <c r="Q135" i="13"/>
  <c r="L135" i="13"/>
  <c r="P135" i="13"/>
  <c r="O135" i="13"/>
  <c r="N135" i="13"/>
  <c r="M135" i="13"/>
  <c r="J136" i="13" l="1"/>
  <c r="I136" i="13"/>
  <c r="Q136" i="13"/>
  <c r="M136" i="13"/>
  <c r="O136" i="13"/>
  <c r="P136" i="13"/>
  <c r="K136" i="13"/>
  <c r="L136" i="13"/>
  <c r="N136" i="13"/>
  <c r="J137" i="13" l="1"/>
  <c r="I137" i="13"/>
  <c r="M137" i="13"/>
  <c r="P137" i="13"/>
  <c r="Q137" i="13"/>
  <c r="N137" i="13"/>
  <c r="K137" i="13"/>
  <c r="O137" i="13"/>
  <c r="L137" i="13"/>
  <c r="J138" i="13" l="1"/>
  <c r="I138" i="13"/>
  <c r="N138" i="13"/>
  <c r="P138" i="13"/>
  <c r="M138" i="13"/>
  <c r="O138" i="13"/>
  <c r="L138" i="13"/>
  <c r="Q138" i="13"/>
  <c r="K138" i="13"/>
  <c r="J139" i="13" l="1"/>
  <c r="I139" i="13"/>
  <c r="N139" i="13"/>
  <c r="L139" i="13"/>
  <c r="K139" i="13"/>
  <c r="Q139" i="13"/>
  <c r="P139" i="13"/>
  <c r="M139" i="13"/>
  <c r="O139" i="13"/>
  <c r="J140" i="13" l="1"/>
  <c r="I140" i="13"/>
  <c r="L140" i="13"/>
  <c r="M140" i="13"/>
  <c r="O140" i="13"/>
  <c r="N140" i="13"/>
  <c r="K140" i="13"/>
  <c r="Q140" i="13"/>
  <c r="P140" i="13"/>
  <c r="J141" i="13" l="1"/>
  <c r="I141" i="13"/>
  <c r="K141" i="13"/>
  <c r="M141" i="13"/>
  <c r="N141" i="13"/>
  <c r="O141" i="13"/>
  <c r="Q141" i="13"/>
  <c r="P141" i="13"/>
  <c r="L141" i="13"/>
  <c r="J142" i="13" l="1"/>
  <c r="I142" i="13"/>
  <c r="Q142" i="13"/>
  <c r="O142" i="13"/>
  <c r="K142" i="13"/>
  <c r="P142" i="13"/>
  <c r="N142" i="13"/>
  <c r="M142" i="13"/>
  <c r="L142" i="13"/>
  <c r="J143" i="13" l="1"/>
  <c r="I143" i="13"/>
  <c r="N143" i="13"/>
  <c r="P143" i="13"/>
  <c r="Q143" i="13"/>
  <c r="M143" i="13"/>
  <c r="O143" i="13"/>
  <c r="K143" i="13"/>
  <c r="L143" i="13"/>
  <c r="J144" i="13" l="1"/>
  <c r="I144" i="13"/>
  <c r="N144" i="13"/>
  <c r="Q144" i="13"/>
  <c r="O144" i="13"/>
  <c r="K144" i="13"/>
  <c r="M144" i="13"/>
  <c r="P144" i="13"/>
  <c r="L144" i="13"/>
  <c r="J145" i="13" l="1"/>
  <c r="I145" i="13"/>
  <c r="L145" i="13"/>
  <c r="Q145" i="13"/>
  <c r="N145" i="13"/>
  <c r="O145" i="13"/>
  <c r="P145" i="13"/>
  <c r="K145" i="13"/>
  <c r="M145" i="13"/>
  <c r="J146" i="13" l="1"/>
  <c r="I146" i="13"/>
  <c r="O146" i="13"/>
  <c r="Q146" i="13"/>
  <c r="P146" i="13"/>
  <c r="L146" i="13"/>
  <c r="M146" i="13"/>
  <c r="K146" i="13"/>
  <c r="N146" i="13"/>
  <c r="J147" i="13" l="1"/>
  <c r="I147" i="13"/>
  <c r="L147" i="13"/>
  <c r="K147" i="13"/>
  <c r="M147" i="13"/>
  <c r="P147" i="13"/>
  <c r="O147" i="13"/>
  <c r="Q147" i="13"/>
  <c r="N147" i="13"/>
  <c r="J148" i="13" l="1"/>
  <c r="I148" i="13"/>
  <c r="K148" i="13"/>
  <c r="L148" i="13"/>
  <c r="P148" i="13"/>
  <c r="O148" i="13"/>
  <c r="Q148" i="13"/>
  <c r="M148" i="13"/>
  <c r="N148" i="13"/>
  <c r="J149" i="13" l="1"/>
  <c r="I149" i="13"/>
  <c r="K149" i="13"/>
  <c r="L149" i="13"/>
  <c r="M149" i="13"/>
  <c r="Q149" i="13"/>
  <c r="O149" i="13"/>
  <c r="N149" i="13"/>
  <c r="P149" i="13"/>
  <c r="J150" i="13" l="1"/>
  <c r="I150" i="13"/>
  <c r="P150" i="13"/>
  <c r="Q150" i="13"/>
  <c r="N150" i="13"/>
  <c r="O150" i="13"/>
  <c r="L150" i="13"/>
  <c r="M150" i="13"/>
  <c r="K150" i="13"/>
  <c r="J151" i="13" l="1"/>
  <c r="I151" i="13"/>
  <c r="L151" i="13"/>
  <c r="O151" i="13"/>
  <c r="K151" i="13"/>
  <c r="N151" i="13"/>
  <c r="P151" i="13"/>
  <c r="Q151" i="13"/>
  <c r="M151" i="13"/>
  <c r="J152" i="13" l="1"/>
  <c r="I152" i="13"/>
  <c r="K152" i="13"/>
  <c r="L152" i="13"/>
  <c r="Q152" i="13"/>
  <c r="O152" i="13"/>
  <c r="N152" i="13"/>
  <c r="P152" i="13"/>
  <c r="M152" i="13"/>
  <c r="J153" i="13" l="1"/>
  <c r="I153" i="13"/>
  <c r="O153" i="13"/>
  <c r="K153" i="13"/>
  <c r="N153" i="13"/>
  <c r="L153" i="13"/>
  <c r="M153" i="13"/>
  <c r="P153" i="13"/>
  <c r="Q153" i="13"/>
  <c r="J154" i="13" l="1"/>
  <c r="I154" i="13"/>
  <c r="Q154" i="13"/>
  <c r="O154" i="13"/>
  <c r="P154" i="13"/>
  <c r="K154" i="13"/>
  <c r="M154" i="13"/>
  <c r="L154" i="13"/>
  <c r="N154" i="13"/>
  <c r="J155" i="13" l="1"/>
  <c r="I155" i="13"/>
  <c r="O155" i="13"/>
  <c r="M155" i="13"/>
  <c r="N155" i="13"/>
  <c r="L155" i="13"/>
  <c r="K155" i="13"/>
  <c r="Q155" i="13"/>
  <c r="P155" i="13"/>
  <c r="J156" i="13" l="1"/>
  <c r="I156" i="13"/>
  <c r="L156" i="13"/>
  <c r="Q156" i="13"/>
  <c r="P156" i="13"/>
  <c r="K156" i="13"/>
  <c r="O156" i="13"/>
  <c r="N156" i="13"/>
  <c r="M156" i="13"/>
  <c r="J157" i="13" l="1"/>
  <c r="I157" i="13"/>
  <c r="O157" i="13"/>
  <c r="N157" i="13"/>
  <c r="P157" i="13"/>
  <c r="L157" i="13"/>
  <c r="M157" i="13"/>
  <c r="Q157" i="13"/>
  <c r="K157" i="13"/>
  <c r="J158" i="13" l="1"/>
  <c r="I158" i="13"/>
  <c r="K158" i="13"/>
  <c r="N158" i="13"/>
  <c r="L158" i="13"/>
  <c r="M158" i="13"/>
  <c r="Q158" i="13"/>
  <c r="P158" i="13"/>
  <c r="O158" i="13"/>
  <c r="J159" i="13" l="1"/>
  <c r="I159" i="13"/>
  <c r="N159" i="13"/>
  <c r="L159" i="13"/>
  <c r="Q159" i="13"/>
  <c r="O159" i="13"/>
  <c r="P159" i="13"/>
  <c r="K159" i="13"/>
  <c r="M159" i="13"/>
  <c r="J160" i="13" l="1"/>
  <c r="I160" i="13"/>
  <c r="L160" i="13"/>
  <c r="M160" i="13"/>
  <c r="P160" i="13"/>
  <c r="K160" i="13"/>
  <c r="O160" i="13"/>
  <c r="Q160" i="13"/>
  <c r="N160" i="13"/>
  <c r="J161" i="13" l="1"/>
  <c r="I161" i="13"/>
  <c r="Q161" i="13"/>
  <c r="K161" i="13"/>
  <c r="P161" i="13"/>
  <c r="L161" i="13"/>
  <c r="O161" i="13"/>
  <c r="M161" i="13"/>
  <c r="N161" i="13"/>
  <c r="J162" i="13" l="1"/>
  <c r="I162" i="13"/>
  <c r="K162" i="13"/>
  <c r="P162" i="13"/>
  <c r="M162" i="13"/>
  <c r="O162" i="13"/>
  <c r="N162" i="13"/>
  <c r="Q162" i="13"/>
  <c r="L162" i="13"/>
  <c r="J163" i="13" l="1"/>
  <c r="I163" i="13"/>
  <c r="P163" i="13"/>
  <c r="M163" i="13"/>
  <c r="N163" i="13"/>
  <c r="K163" i="13"/>
  <c r="O163" i="13"/>
  <c r="L163" i="13"/>
  <c r="Q163" i="13"/>
  <c r="J164" i="13" l="1"/>
  <c r="I164" i="13"/>
  <c r="K164" i="13"/>
  <c r="Q164" i="13"/>
  <c r="L164" i="13"/>
  <c r="O164" i="13"/>
  <c r="N164" i="13"/>
  <c r="M164" i="13"/>
  <c r="P164" i="13"/>
  <c r="J165" i="13" l="1"/>
  <c r="I165" i="13"/>
  <c r="P165" i="13"/>
  <c r="K165" i="13"/>
  <c r="N165" i="13"/>
  <c r="M165" i="13"/>
  <c r="O165" i="13"/>
  <c r="L165" i="13"/>
  <c r="Q165" i="13"/>
  <c r="J166" i="13" l="1"/>
  <c r="I166" i="13"/>
  <c r="N166" i="13"/>
  <c r="K166" i="13"/>
  <c r="M166" i="13"/>
  <c r="L166" i="13"/>
  <c r="Q166" i="13"/>
  <c r="P166" i="13"/>
  <c r="O166" i="13"/>
  <c r="J167" i="13" l="1"/>
  <c r="I167" i="13"/>
  <c r="P167" i="13"/>
  <c r="N167" i="13"/>
  <c r="K167" i="13"/>
  <c r="L167" i="13"/>
  <c r="O167" i="13"/>
  <c r="M167" i="13"/>
  <c r="Q167" i="13"/>
  <c r="J168" i="13" l="1"/>
  <c r="I168" i="13"/>
  <c r="Q168" i="13"/>
  <c r="M168" i="13"/>
  <c r="O168" i="13"/>
  <c r="L168" i="13"/>
  <c r="K168" i="13"/>
  <c r="P168" i="13"/>
  <c r="N168" i="13"/>
  <c r="J169" i="13" l="1"/>
  <c r="I169" i="13"/>
  <c r="O169" i="13"/>
  <c r="Q169" i="13"/>
  <c r="N169" i="13"/>
  <c r="K169" i="13"/>
  <c r="P169" i="13"/>
  <c r="M169" i="13"/>
  <c r="L169" i="13"/>
  <c r="J170" i="13" l="1"/>
  <c r="I170" i="13"/>
  <c r="P170" i="13"/>
  <c r="Q170" i="13"/>
  <c r="L170" i="13"/>
  <c r="N170" i="13"/>
  <c r="O170" i="13"/>
  <c r="M170" i="13"/>
  <c r="K170" i="13"/>
  <c r="J171" i="13" l="1"/>
  <c r="I171" i="13"/>
  <c r="P171" i="13"/>
  <c r="O171" i="13"/>
  <c r="M171" i="13"/>
  <c r="N171" i="13"/>
  <c r="K171" i="13"/>
  <c r="L171" i="13"/>
  <c r="Q171" i="13"/>
  <c r="J172" i="13" l="1"/>
  <c r="I172" i="13"/>
  <c r="M172" i="13"/>
  <c r="Q172" i="13"/>
  <c r="K172" i="13"/>
  <c r="L172" i="13"/>
  <c r="N172" i="13"/>
  <c r="O172" i="13"/>
  <c r="P172" i="13"/>
  <c r="J173" i="13" l="1"/>
  <c r="I173" i="13"/>
  <c r="P173" i="13"/>
  <c r="Q173" i="13"/>
  <c r="O173" i="13"/>
  <c r="L173" i="13"/>
  <c r="N173" i="13"/>
  <c r="M173" i="13"/>
  <c r="K173" i="13"/>
  <c r="I174" i="13" l="1"/>
  <c r="J174" i="13"/>
  <c r="O174" i="13"/>
  <c r="K174" i="13"/>
  <c r="N174" i="13"/>
  <c r="P174" i="13"/>
  <c r="Q174" i="13"/>
  <c r="L174" i="13"/>
  <c r="M174" i="13"/>
  <c r="I175" i="13" l="1"/>
  <c r="J175" i="13"/>
  <c r="M175" i="13"/>
  <c r="P175" i="13"/>
  <c r="Q175" i="13"/>
  <c r="K175" i="13"/>
  <c r="L175" i="13"/>
  <c r="N175" i="13"/>
  <c r="O175" i="13"/>
  <c r="J176" i="13" l="1"/>
  <c r="I176" i="13"/>
  <c r="O176" i="13"/>
  <c r="L176" i="13"/>
  <c r="K176" i="13"/>
  <c r="N176" i="13"/>
  <c r="Q176" i="13"/>
  <c r="M176" i="13"/>
  <c r="P176" i="13"/>
  <c r="J177" i="13" l="1"/>
  <c r="I177" i="13"/>
  <c r="Q177" i="13"/>
  <c r="O177" i="13"/>
  <c r="P177" i="13"/>
  <c r="L177" i="13"/>
  <c r="K177" i="13"/>
  <c r="N177" i="13"/>
  <c r="M177" i="13"/>
  <c r="J178" i="13" l="1"/>
  <c r="I178" i="13"/>
  <c r="Q178" i="13"/>
  <c r="O178" i="13"/>
  <c r="N178" i="13"/>
  <c r="K178" i="13"/>
  <c r="P178" i="13"/>
  <c r="L178" i="13"/>
  <c r="M178" i="13"/>
  <c r="J179" i="13" l="1"/>
  <c r="I179" i="13"/>
  <c r="L179" i="13"/>
  <c r="K179" i="13"/>
  <c r="O179" i="13"/>
  <c r="M179" i="13"/>
  <c r="P179" i="13"/>
  <c r="N179" i="13"/>
  <c r="Q179" i="13"/>
  <c r="J180" i="13" l="1"/>
  <c r="I180" i="13"/>
  <c r="Q180" i="13"/>
  <c r="O180" i="13"/>
  <c r="L180" i="13"/>
  <c r="M180" i="13"/>
  <c r="K180" i="13"/>
  <c r="P180" i="13"/>
  <c r="N180" i="13"/>
  <c r="J181" i="13" l="1"/>
  <c r="I181" i="13"/>
  <c r="M181" i="13"/>
  <c r="O181" i="13"/>
  <c r="L181" i="13"/>
  <c r="P181" i="13"/>
  <c r="N181" i="13"/>
  <c r="K181" i="13"/>
  <c r="Q181" i="13"/>
  <c r="J182" i="13" l="1"/>
  <c r="I182" i="13"/>
  <c r="L182" i="13"/>
  <c r="N182" i="13"/>
  <c r="P182" i="13"/>
  <c r="Q182" i="13"/>
  <c r="K182" i="13"/>
  <c r="M182" i="13"/>
  <c r="O182" i="13"/>
  <c r="J183" i="13" l="1"/>
  <c r="I183" i="13"/>
  <c r="M183" i="13"/>
  <c r="N183" i="13"/>
  <c r="O183" i="13"/>
  <c r="Q183" i="13"/>
  <c r="K183" i="13"/>
  <c r="P183" i="13"/>
  <c r="L183" i="13"/>
  <c r="J184" i="13" l="1"/>
  <c r="I184" i="13"/>
  <c r="P184" i="13"/>
  <c r="M184" i="13"/>
  <c r="Q184" i="13"/>
  <c r="L184" i="13"/>
  <c r="K184" i="13"/>
  <c r="N184" i="13"/>
  <c r="O184" i="13"/>
  <c r="J185" i="13" l="1"/>
  <c r="I185" i="13"/>
  <c r="N185" i="13"/>
  <c r="L185" i="13"/>
  <c r="M185" i="13"/>
  <c r="P185" i="13"/>
  <c r="O185" i="13"/>
  <c r="K185" i="13"/>
  <c r="Q185" i="13"/>
  <c r="J186" i="13" l="1"/>
  <c r="I186" i="13"/>
  <c r="K186" i="13"/>
  <c r="Q186" i="13"/>
  <c r="M186" i="13"/>
  <c r="O186" i="13"/>
  <c r="N186" i="13"/>
  <c r="L186" i="13"/>
  <c r="P186" i="13"/>
  <c r="J187" i="13" l="1"/>
  <c r="I187" i="13"/>
  <c r="K187" i="13"/>
  <c r="N187" i="13"/>
  <c r="M187" i="13"/>
  <c r="L187" i="13"/>
  <c r="O187" i="13"/>
  <c r="P187" i="13"/>
  <c r="Q187" i="13"/>
  <c r="J188" i="13" l="1"/>
  <c r="I188" i="13"/>
  <c r="O188" i="13"/>
  <c r="N188" i="13"/>
  <c r="M188" i="13"/>
  <c r="Q188" i="13"/>
  <c r="L188" i="13"/>
  <c r="K188" i="13"/>
  <c r="P188" i="13"/>
  <c r="J189" i="13" l="1"/>
  <c r="I189" i="13"/>
  <c r="L189" i="13"/>
  <c r="O189" i="13"/>
  <c r="P189" i="13"/>
  <c r="K189" i="13"/>
  <c r="Q189" i="13"/>
  <c r="M189" i="13"/>
  <c r="N189" i="13"/>
  <c r="J190" i="13" l="1"/>
  <c r="I190" i="13"/>
  <c r="M190" i="13"/>
  <c r="O190" i="13"/>
  <c r="P190" i="13"/>
  <c r="N190" i="13"/>
  <c r="L190" i="13"/>
  <c r="K190" i="13"/>
  <c r="Q190" i="13"/>
  <c r="J191" i="13" l="1"/>
  <c r="I191" i="13"/>
  <c r="M191" i="13"/>
  <c r="P191" i="13"/>
  <c r="N191" i="13"/>
  <c r="L191" i="13"/>
  <c r="Q191" i="13"/>
  <c r="O191" i="13"/>
  <c r="K191" i="13"/>
  <c r="J192" i="13" l="1"/>
  <c r="I192" i="13"/>
  <c r="O192" i="13"/>
  <c r="M192" i="13"/>
  <c r="Q192" i="13"/>
  <c r="P192" i="13"/>
  <c r="L192" i="13"/>
  <c r="K192" i="13"/>
  <c r="N192" i="13"/>
  <c r="J193" i="13" l="1"/>
  <c r="I193" i="13"/>
  <c r="K193" i="13"/>
  <c r="L193" i="13"/>
  <c r="M193" i="13"/>
  <c r="N193" i="13"/>
  <c r="P193" i="13"/>
  <c r="O193" i="13"/>
  <c r="Q193" i="13"/>
  <c r="J194" i="13" l="1"/>
  <c r="I194" i="13"/>
  <c r="Q194" i="13"/>
  <c r="N194" i="13"/>
  <c r="O194" i="13"/>
  <c r="K194" i="13"/>
  <c r="L194" i="13"/>
  <c r="M194" i="13"/>
  <c r="P194" i="13"/>
  <c r="J195" i="13" l="1"/>
  <c r="I195" i="13"/>
  <c r="O195" i="13"/>
  <c r="N195" i="13"/>
  <c r="L195" i="13"/>
  <c r="M195" i="13"/>
  <c r="P195" i="13"/>
  <c r="K195" i="13"/>
  <c r="Q195" i="13"/>
  <c r="J196" i="13" l="1"/>
  <c r="I196" i="13"/>
  <c r="P196" i="13"/>
  <c r="Q196" i="13"/>
  <c r="L196" i="13"/>
  <c r="M196" i="13"/>
  <c r="N196" i="13"/>
  <c r="K196" i="13"/>
  <c r="O196" i="13"/>
  <c r="J197" i="13" l="1"/>
  <c r="I197" i="13"/>
  <c r="O197" i="13"/>
  <c r="K197" i="13"/>
  <c r="L197" i="13"/>
  <c r="P197" i="13"/>
  <c r="M197" i="13"/>
  <c r="N197" i="13"/>
  <c r="Q197" i="13"/>
  <c r="J198" i="13" l="1"/>
  <c r="I198" i="13"/>
  <c r="K198" i="13"/>
  <c r="P198" i="13"/>
  <c r="L198" i="13"/>
  <c r="M198" i="13"/>
  <c r="N198" i="13"/>
  <c r="Q198" i="13"/>
  <c r="O198" i="13"/>
  <c r="J199" i="13" l="1"/>
  <c r="I199" i="13"/>
  <c r="P199" i="13"/>
  <c r="L199" i="13"/>
  <c r="N199" i="13"/>
  <c r="M199" i="13"/>
  <c r="Q199" i="13"/>
  <c r="O199" i="13"/>
  <c r="K199" i="13"/>
  <c r="J200" i="13" l="1"/>
  <c r="I200" i="13"/>
  <c r="P200" i="13"/>
  <c r="K200" i="13"/>
  <c r="N200" i="13"/>
  <c r="M200" i="13"/>
  <c r="O200" i="13"/>
  <c r="L200" i="13"/>
  <c r="Q200" i="13"/>
  <c r="J201" i="13" l="1"/>
  <c r="I201" i="13"/>
  <c r="P201" i="13"/>
  <c r="Q201" i="13"/>
  <c r="N201" i="13"/>
  <c r="K201" i="13"/>
  <c r="M201" i="13"/>
  <c r="O201" i="13"/>
  <c r="L201" i="13"/>
  <c r="J202" i="13" l="1"/>
  <c r="I202" i="13"/>
  <c r="K202" i="13"/>
  <c r="N202" i="13"/>
  <c r="Q202" i="13"/>
  <c r="P202" i="13"/>
  <c r="L202" i="13"/>
  <c r="M202" i="13"/>
  <c r="O202" i="13"/>
  <c r="J203" i="13" l="1"/>
  <c r="I203" i="13"/>
  <c r="M203" i="13"/>
  <c r="O203" i="13"/>
  <c r="Q203" i="13"/>
  <c r="N203" i="13"/>
  <c r="K203" i="13"/>
  <c r="P203" i="13"/>
  <c r="L203" i="13"/>
  <c r="J204" i="13" l="1"/>
  <c r="I204" i="13"/>
  <c r="P204" i="13"/>
  <c r="L204" i="13"/>
  <c r="Q204" i="13"/>
  <c r="M204" i="13"/>
  <c r="K204" i="13"/>
  <c r="N204" i="13"/>
  <c r="O204" i="13"/>
  <c r="J205" i="13" l="1"/>
  <c r="I205" i="13"/>
  <c r="K205" i="13"/>
  <c r="M205" i="13"/>
  <c r="N205" i="13"/>
  <c r="Q205" i="13"/>
  <c r="O205" i="13"/>
  <c r="P205" i="13"/>
  <c r="L205" i="13"/>
  <c r="J206" i="13" l="1"/>
  <c r="I206" i="13"/>
  <c r="K206" i="13"/>
  <c r="M206" i="13"/>
  <c r="P206" i="13"/>
  <c r="J207" i="13" l="1"/>
  <c r="I207" i="13"/>
  <c r="Q206" i="13"/>
  <c r="N207" i="13"/>
  <c r="L207" i="13"/>
  <c r="K207" i="13"/>
  <c r="L206" i="13"/>
  <c r="N206" i="13"/>
  <c r="Q207" i="13"/>
  <c r="P207" i="13"/>
  <c r="M207" i="13"/>
  <c r="O206" i="13"/>
  <c r="O207" i="13"/>
  <c r="J208" i="13" l="1"/>
  <c r="I208" i="13"/>
  <c r="K208" i="13"/>
  <c r="N208" i="13"/>
  <c r="O208" i="13"/>
  <c r="P208" i="13"/>
  <c r="Q208" i="13"/>
  <c r="L208" i="13"/>
  <c r="M208" i="13"/>
  <c r="J209" i="13" l="1"/>
  <c r="I209" i="13"/>
  <c r="L209" i="13"/>
  <c r="N209" i="13"/>
  <c r="O209" i="13"/>
  <c r="M209" i="13"/>
  <c r="Q209" i="13"/>
  <c r="P209" i="13"/>
  <c r="K209" i="13"/>
</calcChain>
</file>

<file path=xl/sharedStrings.xml><?xml version="1.0" encoding="utf-8"?>
<sst xmlns="http://schemas.openxmlformats.org/spreadsheetml/2006/main" count="616" uniqueCount="166">
  <si>
    <t>(PESOS)</t>
  </si>
  <si>
    <t>Concepto (c)</t>
  </si>
  <si>
    <t>Aprobado (d)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</si>
  <si>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</si>
  <si>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</si>
  <si>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</si>
  <si>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</si>
  <si>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</si>
  <si>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</si>
  <si>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Subejercicio (e)</t>
  </si>
  <si>
    <t>III. Total de Egresos (III = I + II)</t>
  </si>
  <si>
    <t>Clasificación Administrativa</t>
  </si>
  <si>
    <t>I. Gasto No Etiquetado</t>
  </si>
  <si>
    <t>II. Gasto Etiquetado</t>
  </si>
  <si>
    <t>Dependencia</t>
  </si>
  <si>
    <t/>
  </si>
  <si>
    <t>Resultado total</t>
  </si>
  <si>
    <t>EJECUTIVO DEL ESTADO</t>
  </si>
  <si>
    <t>.</t>
  </si>
  <si>
    <t>Ampliaciones y Reducciones</t>
  </si>
  <si>
    <t>CONGRESO DEL ESTADO DE MICHOACÁN DE OCAMPO</t>
  </si>
  <si>
    <t>SUPREMO TRIBUNAL DE JUSTICIA</t>
  </si>
  <si>
    <t>COORDINACIÓN GENERAL DE COMUNICACIÓN SOCIAL</t>
  </si>
  <si>
    <t>SECRETARÍA DE GOBIERNO</t>
  </si>
  <si>
    <t>SECRETARÍA DE FINANZAS Y ADMINISTRACIÓN</t>
  </si>
  <si>
    <t>SECRETARÍA DE COMUNICACIONES Y OBRAS PUBLICAS</t>
  </si>
  <si>
    <t>SECRETARÍA DE DESARROLLO RURAL Y AGROALIMENTARIO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</si>
  <si>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</si>
  <si>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</si>
  <si>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</si>
  <si>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</si>
  <si>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</si>
  <si>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CONTRALORÍA</t>
  </si>
  <si>
    <t>SECRETARÍA DE CULTURA</t>
  </si>
  <si>
    <t>PARTICIPACIONES Y APORTACIONES A MUNICIPIOS</t>
  </si>
  <si>
    <t>EROGACIONES ADICIONALES Y PROVISIONES</t>
  </si>
  <si>
    <t>DEUDA PÚBLICA Y OBLIGACIONES FINANCIERAS</t>
  </si>
  <si>
    <t>PROGRAMAS DE INVERSIONES CONCURRENTES</t>
  </si>
  <si>
    <t>INSTITUTO DEL ARTESANO MICHOACANO</t>
  </si>
  <si>
    <t>SECRETARIADO EJECUTIVO DEL SISTEMA ESTATAL DE SEGURIDAD PUBLICA</t>
  </si>
  <si>
    <t>COMISIÓN ESTATAL DE CULTURA FÍSICA Y DEPORTE</t>
  </si>
  <si>
    <t>CONSEJERÍA JURÍDICA DEL EJECUTIVO DEL ESTADO DE MICHOACÁN DE OCAMPO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</si>
  <si>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</si>
  <si>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</si>
  <si>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</si>
  <si>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</si>
  <si>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</si>
  <si>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</si>
  <si>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</si>
  <si>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</si>
  <si>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</si>
  <si>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PROCURADURÍA DE PROTECCIÓN AL AMBIENTE DEL ESTADO DE MICHOACÁN DE OCAMPO</t>
  </si>
  <si>
    <t>TELEBACHILLERATO MICHOACÁN</t>
  </si>
  <si>
    <t>INSTITUTO DE VIVIENDA DEL ESTADO DE MICHOACÁN DE OCAMPO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</si>
  <si>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</si>
  <si>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</si>
  <si>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</si>
  <si>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</si>
  <si>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</si>
  <si>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</si>
  <si>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UNIVERSIDAD DE LA CIÉNEGA DEL ESTADO DE MICHOACÁN DE OCAMPO</t>
  </si>
  <si>
    <t>UNIVERSIDAD INTERCULTURAL INDÍGENA DE MICHOACÁN</t>
  </si>
  <si>
    <t>TRIBUNAL DE CONCILIACIÓN Y ARBITRAJE</t>
  </si>
  <si>
    <t>COMISIÓN ESTATAL DE ARBITRAJE MEDICO DE MICHOACÁN</t>
  </si>
  <si>
    <t>JUNTA LOCAL DE CONCILIACIÓN Y ARBITRAJE</t>
  </si>
  <si>
    <t>JUNTA DE ASISTENCIA PRIVADA DEL ESTADO DE MICHOACÁN DE OCAMPO</t>
  </si>
  <si>
    <t>COMISIÓN ESTATAL DE DERECHOS HUMANOS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</si>
  <si>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</si>
  <si>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</si>
  <si>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</si>
  <si>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</si>
  <si>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>UNIVERSIDAD POLITÉCNICA DE LÁZARO CÁRDENAS, MICHOACÁN</t>
  </si>
  <si>
    <t>INSTITUTO DE DEFENSORÍA PÚBLICA DEL ESTADO DE MICHOACÁN</t>
  </si>
  <si>
    <t>INSTITUTO ESTATAL DE ESTUDIOS SUPERIORES EN SEGURIDAD Y PROFESIONALIZACIÓN POLICIAL DEL ESTADO DE MICHOACÁN</t>
  </si>
  <si>
    <t>COMISIÓN EJECUTIVA ESTATAL DE ATENCIÓN A VÍCTIMAS</t>
  </si>
  <si>
    <t>SISTEMA INTEGRAL DE FINANCIAMIENTO PARA EL DESARROLLO DE  MICHOACÁN</t>
  </si>
  <si>
    <t>INSTITUTO DE LA JUVENTUD MICHOACANA</t>
  </si>
  <si>
    <t>SECRETARÍA DE IGUALDAD SUSTANTIVA Y DESARROLLO DE LAS MUJERES MICHOACANAS</t>
  </si>
  <si>
    <t>CONSEJO ESTATAL PARA PREVENIR Y ELIMINAR LA DISCRIMINACIÓN Y LA VIOLENCIA</t>
  </si>
  <si>
    <t>SubEjercido</t>
  </si>
  <si>
    <t>INVERSIÓN MUNICIPAL</t>
  </si>
  <si>
    <t>INSTITUTO DE LA INFRAESTRUCTURA FÍSICA EDUCATIVA DEL ESTADO DE MICHOACÁN</t>
  </si>
  <si>
    <t>999</t>
  </si>
  <si>
    <t>Aprobado GRP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</si>
  <si>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</si>
  <si>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</si>
  <si>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</si>
  <si>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</si>
  <si>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</si>
  <si>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</si>
  <si>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0</t>
  </si>
  <si>
    <t>Sin asignar</t>
  </si>
  <si>
    <t>2</t>
  </si>
  <si>
    <t>1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</si>
  <si>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</si>
  <si>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</si>
  <si>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</si>
  <si>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</si>
  <si>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</si>
  <si>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</si>
  <si>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</si>
  <si>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</si>
  <si>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</si>
  <si>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</si>
  <si>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</si>
  <si>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</si>
  <si>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</si>
  <si>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</si>
  <si>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</si>
  <si>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</si>
  <si>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</si>
  <si>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</si>
  <si>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</si>
  <si>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</si>
  <si>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</si>
  <si>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</si>
  <si>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</si>
  <si>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</si>
  <si>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</si>
  <si>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</si>
  <si>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</si>
  <si>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</si>
  <si>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</si>
  <si>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</si>
  <si>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</si>
  <si>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</si>
  <si>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</si>
  <si>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</si>
  <si>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</si>
  <si>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</si>
  <si>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</si>
  <si>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</si>
  <si>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</si>
  <si>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</si>
  <si>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</si>
  <si>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01-ENE..12-DIC</t>
  </si>
  <si>
    <t>20</t>
  </si>
  <si>
    <t>JEFATURA DE LA OFICINA DEL GOBERNADOR</t>
  </si>
  <si>
    <t>SERVICIOS DE SALUD DE MICHOACÁN</t>
  </si>
  <si>
    <t>SECRETARÍA DE MEDIO AMBIENTE, CAMBIO CLIMÁTICO Y DESARROLLO TERRITORIAL</t>
  </si>
  <si>
    <t>SECRETARÍA DE DESARROLLO SOCIAL Y HUMANO</t>
  </si>
  <si>
    <t>INSTITUTO DE CAPACITACIÓN PARA EL TRABAJO DEL ESTADO DE MICHOACÁN</t>
  </si>
  <si>
    <t>CENTRO ESTATAL DE CERTIFICACIÓN, ACREDITACIÓN Y CONTROL DE CONFIANZA</t>
  </si>
  <si>
    <t>COMISIÓN COORDINADORA DEL TRANSPORTE PÚBLICO</t>
  </si>
  <si>
    <t>COMISIÓN ESTATAL PARA EL DESARROLLO DE PUEBLOS INDÍGENAS</t>
  </si>
  <si>
    <t>INSTITUTO DE PLANEACIÓN DEL ESTADO DE MICHOACÁN DE OCAMPO</t>
  </si>
  <si>
    <t>CENTRO ESTATAL DE FOMENTO GANADERO DEL ESTADO DE MICHOACÁN DE OCAMPO</t>
  </si>
  <si>
    <t>Régimen Estatal de Protección Social en Salud de Michoacán de Ocampo</t>
  </si>
  <si>
    <t>INSTITUTO DE CIENCIA, TECNOLOGÍA E INNOVACIÓN DEL ESTADO DE MICHOACÁN DE OCAMPO</t>
  </si>
  <si>
    <t>SECRETARÍA EJECUTIVA DEL SISTEMA ESTATAL DE PROTECCIÓN INTEGRAL DE NIÑAS, NIÑOS Y ADOLESCENTES DEL ESTADO DE MICHOACÁN</t>
  </si>
  <si>
    <t>COORDINACIÓN DEL SISTEMA PENITENCIARIO DEL ESTADO DE MICHOACÁN DE OCAMPO</t>
  </si>
  <si>
    <t>UNIVERSIDAD TECNOLÓGICA DEL ORIENTE DE MICHOACÁN</t>
  </si>
  <si>
    <t>SECRETARÍA EJECUTIVA DEL SISTEMA ESTATAL DE ANTICORRUPCIÓN</t>
  </si>
  <si>
    <t>CASA DEL ADULTO MAYOR</t>
  </si>
  <si>
    <t>AUDITORIA SUPERIOR DE MICHOACAN</t>
  </si>
  <si>
    <t>FISCALÍA GENERAL DEL ESTADO DE MICHOACÁN</t>
  </si>
  <si>
    <t>Procuraduría General de Justicia</t>
  </si>
  <si>
    <t>Representación del Gobierno del Estado en el Distrito Federal</t>
  </si>
  <si>
    <t>Centro Estatal de Tecnologías de Información y Comunicaciones</t>
  </si>
  <si>
    <t>Almacenes, Servicios y Transportes Extraordinarios a Comités Agropecuarios del Estado de Michoacán S.A. de C.V</t>
  </si>
  <si>
    <t>Junta de Caminos del Estado de Michoacán</t>
  </si>
  <si>
    <t>Fideicomiso de Parques Industriales de Michoacán</t>
  </si>
  <si>
    <t>Del 1 de Enero al 31 de Diciembre del 2020</t>
  </si>
  <si>
    <t xml:space="preserve"> </t>
  </si>
  <si>
    <t>REGIMEN ESTATAL DE PROTECCION EN SALUD DE MICHOACAN DE OCAMPO</t>
  </si>
  <si>
    <t>Gobierno del Estadato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</si>
</sst>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8">
    <xf numFmtId="0" fontId="0" fillId="0" borderId="0"/>
    <xf numFmtId="0" fontId="26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27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5" applyNumberFormat="0" applyAlignment="0" applyProtection="0"/>
    <xf numFmtId="0" fontId="15" fillId="3" borderId="20" applyNumberFormat="0" applyAlignment="0" applyProtection="0"/>
    <xf numFmtId="0" fontId="5" fillId="3" borderId="15" applyNumberFormat="0" applyAlignment="0" applyProtection="0"/>
    <xf numFmtId="0" fontId="7" fillId="0" borderId="17" applyNumberFormat="0" applyFill="0" applyAlignment="0" applyProtection="0"/>
    <xf numFmtId="0" fontId="6" fillId="4" borderId="16" applyNumberFormat="0" applyAlignment="0" applyProtection="0"/>
    <xf numFmtId="0" fontId="24" fillId="0" borderId="0" applyNumberFormat="0" applyFill="0" applyBorder="0" applyAlignment="0" applyProtection="0"/>
    <xf numFmtId="0" fontId="14" fillId="7" borderId="19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6" applyNumberFormat="0" applyFill="0" applyAlignment="0" applyProtection="0"/>
    <xf numFmtId="4" fontId="16" fillId="8" borderId="21" applyNumberFormat="0" applyProtection="0">
      <alignment vertical="center"/>
    </xf>
    <xf numFmtId="4" fontId="17" fillId="8" borderId="21" applyNumberFormat="0" applyProtection="0">
      <alignment vertical="center"/>
    </xf>
    <xf numFmtId="4" fontId="16" fillId="8" borderId="21" applyNumberFormat="0" applyProtection="0">
      <alignment horizontal="left" vertical="center" indent="1"/>
    </xf>
    <xf numFmtId="0" fontId="16" fillId="8" borderId="21" applyNumberFormat="0" applyProtection="0">
      <alignment horizontal="left" vertical="top" indent="1"/>
    </xf>
    <xf numFmtId="4" fontId="16" fillId="9" borderId="0" applyNumberFormat="0" applyProtection="0">
      <alignment horizontal="left" vertical="center" indent="1"/>
    </xf>
    <xf numFmtId="4" fontId="18" fillId="10" borderId="21" applyNumberFormat="0" applyProtection="0">
      <alignment horizontal="right" vertical="center"/>
    </xf>
    <xf numFmtId="4" fontId="18" fillId="11" borderId="21" applyNumberFormat="0" applyProtection="0">
      <alignment horizontal="right" vertical="center"/>
    </xf>
    <xf numFmtId="4" fontId="18" fillId="12" borderId="21" applyNumberFormat="0" applyProtection="0">
      <alignment horizontal="right" vertical="center"/>
    </xf>
    <xf numFmtId="4" fontId="18" fillId="13" borderId="21" applyNumberFormat="0" applyProtection="0">
      <alignment horizontal="right" vertical="center"/>
    </xf>
    <xf numFmtId="4" fontId="18" fillId="14" borderId="21" applyNumberFormat="0" applyProtection="0">
      <alignment horizontal="right" vertical="center"/>
    </xf>
    <xf numFmtId="4" fontId="18" fillId="15" borderId="21" applyNumberFormat="0" applyProtection="0">
      <alignment horizontal="right" vertical="center"/>
    </xf>
    <xf numFmtId="4" fontId="18" fillId="16" borderId="21" applyNumberFormat="0" applyProtection="0">
      <alignment horizontal="right" vertical="center"/>
    </xf>
    <xf numFmtId="4" fontId="18" fillId="17" borderId="21" applyNumberFormat="0" applyProtection="0">
      <alignment horizontal="right" vertical="center"/>
    </xf>
    <xf numFmtId="4" fontId="18" fillId="18" borderId="21" applyNumberFormat="0" applyProtection="0">
      <alignment horizontal="right" vertical="center"/>
    </xf>
    <xf numFmtId="4" fontId="16" fillId="19" borderId="22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8" fillId="9" borderId="21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3" fillId="21" borderId="21" applyNumberFormat="0" applyProtection="0">
      <alignment horizontal="left" vertical="center" indent="1"/>
    </xf>
    <xf numFmtId="0" fontId="13" fillId="21" borderId="21" applyNumberFormat="0" applyProtection="0">
      <alignment horizontal="left" vertical="top" indent="1"/>
    </xf>
    <xf numFmtId="0" fontId="13" fillId="9" borderId="21" applyNumberFormat="0" applyProtection="0">
      <alignment horizontal="left" vertical="center" indent="1"/>
    </xf>
    <xf numFmtId="0" fontId="13" fillId="9" borderId="21" applyNumberFormat="0" applyProtection="0">
      <alignment horizontal="left" vertical="top" indent="1"/>
    </xf>
    <xf numFmtId="0" fontId="13" fillId="22" borderId="21" applyNumberFormat="0" applyProtection="0">
      <alignment horizontal="left" vertical="center" indent="1"/>
    </xf>
    <xf numFmtId="0" fontId="13" fillId="22" borderId="21" applyNumberFormat="0" applyProtection="0">
      <alignment horizontal="left" vertical="top" indent="1"/>
    </xf>
    <xf numFmtId="0" fontId="13" fillId="20" borderId="21" applyNumberFormat="0" applyProtection="0">
      <alignment horizontal="left" vertical="center" indent="1"/>
    </xf>
    <xf numFmtId="0" fontId="13" fillId="20" borderId="21" applyNumberFormat="0" applyProtection="0">
      <alignment horizontal="left" vertical="top" indent="1"/>
    </xf>
    <xf numFmtId="0" fontId="13" fillId="23" borderId="23" applyNumberFormat="0">
      <protection locked="0"/>
    </xf>
    <xf numFmtId="4" fontId="18" fillId="24" borderId="21" applyNumberFormat="0" applyProtection="0">
      <alignment vertical="center"/>
    </xf>
    <xf numFmtId="4" fontId="20" fillId="24" borderId="21" applyNumberFormat="0" applyProtection="0">
      <alignment vertical="center"/>
    </xf>
    <xf numFmtId="4" fontId="18" fillId="24" borderId="21" applyNumberFormat="0" applyProtection="0">
      <alignment horizontal="left" vertical="center" indent="1"/>
    </xf>
    <xf numFmtId="0" fontId="18" fillId="24" borderId="21" applyNumberFormat="0" applyProtection="0">
      <alignment horizontal="left" vertical="top" indent="1"/>
    </xf>
    <xf numFmtId="4" fontId="18" fillId="20" borderId="21" applyNumberFormat="0" applyProtection="0">
      <alignment horizontal="right" vertical="center"/>
    </xf>
    <xf numFmtId="4" fontId="20" fillId="20" borderId="21" applyNumberFormat="0" applyProtection="0">
      <alignment horizontal="right" vertical="center"/>
    </xf>
    <xf numFmtId="4" fontId="18" fillId="9" borderId="21" applyNumberFormat="0" applyProtection="0">
      <alignment horizontal="left" vertical="center" indent="1"/>
    </xf>
    <xf numFmtId="0" fontId="18" fillId="9" borderId="21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21" applyNumberFormat="0" applyProtection="0">
      <alignment horizontal="right" vertical="center"/>
    </xf>
    <xf numFmtId="0" fontId="23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3" fillId="0" borderId="0"/>
    <xf numFmtId="0" fontId="26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27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5" applyNumberFormat="0" applyAlignment="0" applyProtection="0"/>
    <xf numFmtId="0" fontId="15" fillId="3" borderId="20" applyNumberFormat="0" applyAlignment="0" applyProtection="0"/>
    <xf numFmtId="0" fontId="5" fillId="3" borderId="15" applyNumberFormat="0" applyAlignment="0" applyProtection="0"/>
    <xf numFmtId="0" fontId="7" fillId="0" borderId="17" applyNumberFormat="0" applyFill="0" applyAlignment="0" applyProtection="0"/>
    <xf numFmtId="0" fontId="6" fillId="4" borderId="16" applyNumberFormat="0" applyAlignment="0" applyProtection="0"/>
    <xf numFmtId="0" fontId="24" fillId="0" borderId="0" applyNumberFormat="0" applyFill="0" applyBorder="0" applyAlignment="0" applyProtection="0"/>
    <xf numFmtId="0" fontId="13" fillId="7" borderId="19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6" applyNumberFormat="0" applyFill="0" applyAlignment="0" applyProtection="0"/>
  </cellStyleXfs>
  <cellXfs count="55">
    <xf numFmtId="0" fontId="0" fillId="0" borderId="0" xfId="0"/>
    <xf numFmtId="0" fontId="3" fillId="0" borderId="5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8" fillId="9" borderId="21" xfId="53" quotePrefix="1" applyNumberFormat="1">
      <alignment horizontal="left" vertical="center" indent="1"/>
    </xf>
    <xf numFmtId="0" fontId="16" fillId="8" borderId="21" xfId="20" quotePrefix="1" applyNumberFormat="1">
      <alignment horizontal="left" vertical="center" indent="1"/>
    </xf>
    <xf numFmtId="4" fontId="16" fillId="8" borderId="21" xfId="18" applyNumberFormat="1">
      <alignment vertical="center"/>
    </xf>
    <xf numFmtId="0" fontId="16" fillId="9" borderId="0" xfId="22" quotePrefix="1" applyNumberFormat="1" applyAlignment="1">
      <alignment horizontal="left" vertical="center" indent="1"/>
    </xf>
    <xf numFmtId="4" fontId="2" fillId="0" borderId="1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165" fontId="18" fillId="20" borderId="21" xfId="51" applyNumberFormat="1">
      <alignment horizontal="right" vertical="center"/>
    </xf>
    <xf numFmtId="4" fontId="18" fillId="20" borderId="21" xfId="51" applyNumberFormat="1">
      <alignment horizontal="right"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center" wrapText="1"/>
    </xf>
    <xf numFmtId="0" fontId="32" fillId="0" borderId="0" xfId="0" quotePrefix="1" applyFont="1" applyAlignment="1"/>
    <xf numFmtId="0" fontId="32" fillId="0" borderId="0" xfId="0" applyFont="1"/>
    <xf numFmtId="0" fontId="13" fillId="0" borderId="0" xfId="0" applyFont="1"/>
    <xf numFmtId="166" fontId="18" fillId="20" borderId="21" xfId="51" applyNumberFormat="1">
      <alignment horizontal="right" vertical="center"/>
    </xf>
    <xf numFmtId="167" fontId="18" fillId="20" borderId="21" xfId="51" applyNumberFormat="1">
      <alignment horizontal="right" vertical="center"/>
    </xf>
    <xf numFmtId="0" fontId="13" fillId="21" borderId="21" xfId="39" quotePrefix="1" applyAlignment="1">
      <alignment horizontal="left" vertical="top" wrapText="1" indent="1"/>
    </xf>
    <xf numFmtId="2" fontId="0" fillId="0" borderId="0" xfId="0" applyNumberFormat="1"/>
    <xf numFmtId="4" fontId="2" fillId="0" borderId="5" xfId="58" applyNumberFormat="1" applyFont="1" applyBorder="1" applyAlignment="1">
      <alignment horizontal="right" vertical="center" wrapText="1"/>
    </xf>
    <xf numFmtId="0" fontId="13" fillId="0" borderId="0" xfId="60"/>
    <xf numFmtId="0" fontId="13" fillId="0" borderId="0" xfId="60" quotePrefix="1"/>
    <xf numFmtId="0" fontId="13" fillId="0" borderId="0" xfId="60"/>
    <xf numFmtId="0" fontId="13" fillId="0" borderId="0" xfId="60" quotePrefix="1" applyAlignment="1"/>
    <xf numFmtId="0" fontId="3" fillId="0" borderId="1" xfId="0" applyFont="1" applyBorder="1" applyAlignment="1">
      <alignment horizontal="justify" vertical="center" wrapText="1"/>
    </xf>
    <xf numFmtId="0" fontId="13" fillId="0" borderId="0" xfId="0" applyFont="1" applyFill="1" applyAlignment="1">
      <alignment horizontal="center" wrapText="1"/>
    </xf>
    <xf numFmtId="4" fontId="13" fillId="0" borderId="0" xfId="0" applyNumberFormat="1" applyFont="1" applyFill="1" applyAlignment="1">
      <alignment horizontal="center" wrapText="1"/>
    </xf>
    <xf numFmtId="4" fontId="13" fillId="0" borderId="0" xfId="0" applyNumberFormat="1" applyFont="1"/>
    <xf numFmtId="0" fontId="3" fillId="0" borderId="5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left" vertical="justify" wrapText="1"/>
    </xf>
    <xf numFmtId="0" fontId="3" fillId="0" borderId="5" xfId="0" applyFont="1" applyBorder="1" applyAlignment="1">
      <alignment horizontal="left" vertical="justify" wrapText="1"/>
    </xf>
    <xf numFmtId="2" fontId="2" fillId="0" borderId="6" xfId="0" applyNumberFormat="1" applyFont="1" applyBorder="1" applyAlignment="1">
      <alignment horizontal="left" vertical="justify" wrapText="1"/>
    </xf>
    <xf numFmtId="0" fontId="3" fillId="26" borderId="1" xfId="0" applyFont="1" applyFill="1" applyBorder="1" applyAlignment="1">
      <alignment horizontal="center" vertical="center" wrapText="1"/>
    </xf>
    <xf numFmtId="0" fontId="3" fillId="26" borderId="8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4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3" fillId="27" borderId="9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3" fillId="27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7" borderId="2" xfId="0" applyFont="1" applyFill="1" applyBorder="1" applyAlignment="1">
      <alignment horizontal="center" vertical="center" wrapText="1"/>
    </xf>
    <xf numFmtId="0" fontId="3" fillId="27" borderId="3" xfId="0" applyFont="1" applyFill="1" applyBorder="1" applyAlignment="1">
      <alignment horizontal="center" vertical="center" wrapText="1"/>
    </xf>
    <xf numFmtId="0" fontId="3" fillId="27" borderId="4" xfId="0" applyFont="1" applyFill="1" applyBorder="1" applyAlignment="1">
      <alignment horizontal="center" vertical="center" wrapText="1"/>
    </xf>
  </cellXfs>
  <cellStyles count="78">
    <cellStyle name="Buena" xfId="6" builtinId="26" customBuiltin="1"/>
    <cellStyle name="Bueno 2" xfId="66"/>
    <cellStyle name="Cálculo" xfId="11" builtinId="22" customBuiltin="1"/>
    <cellStyle name="Cálculo 2" xfId="71"/>
    <cellStyle name="Celda de comprobación" xfId="13" builtinId="23" customBuiltin="1"/>
    <cellStyle name="Celda de comprobación 2" xfId="73"/>
    <cellStyle name="Celda vinculada" xfId="12" builtinId="24" customBuiltin="1"/>
    <cellStyle name="Celda vinculada 2" xfId="72"/>
    <cellStyle name="Encabezado 1" xfId="2" builtinId="16" customBuiltin="1"/>
    <cellStyle name="Encabezado 1 2" xfId="62"/>
    <cellStyle name="Encabezado 4" xfId="5" builtinId="19" customBuiltin="1"/>
    <cellStyle name="Encabezado 4 2" xfId="65"/>
    <cellStyle name="Entrada" xfId="9" builtinId="20" customBuiltin="1"/>
    <cellStyle name="Entrada 2" xfId="69"/>
    <cellStyle name="Incorrecto" xfId="7" builtinId="27" customBuiltin="1"/>
    <cellStyle name="Incorrecto 2" xfId="67"/>
    <cellStyle name="Millares" xfId="58" builtinId="3"/>
    <cellStyle name="Neutral" xfId="8" builtinId="28" customBuiltin="1"/>
    <cellStyle name="Neutral 2" xfId="68"/>
    <cellStyle name="Normal" xfId="0" builtinId="0" customBuiltin="1"/>
    <cellStyle name="Normal 2" xfId="60"/>
    <cellStyle name="Normal 3" xfId="59"/>
    <cellStyle name="Notas" xfId="15" builtinId="10" customBuiltin="1"/>
    <cellStyle name="Notas 2" xfId="75"/>
    <cellStyle name="Salida" xfId="10" builtinId="21" customBuiltin="1"/>
    <cellStyle name="Salida 2" xfId="70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74"/>
    <cellStyle name="Texto explicativo" xfId="16" builtinId="53" customBuiltin="1"/>
    <cellStyle name="Texto explicativo 2" xfId="76"/>
    <cellStyle name="Título" xfId="1" builtinId="15" customBuiltin="1"/>
    <cellStyle name="Título 2" xfId="3" builtinId="17" customBuiltin="1"/>
    <cellStyle name="Título 2 2" xfId="63"/>
    <cellStyle name="Título 3" xfId="4" builtinId="18" customBuiltin="1"/>
    <cellStyle name="Título 3 2" xfId="64"/>
    <cellStyle name="Título 4" xfId="61"/>
    <cellStyle name="Total" xfId="17" builtinId="25" customBuiltin="1"/>
    <cellStyle name="Total 2" xfId="7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4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4930775</xdr:colOff>
      <xdr:row>0</xdr:row>
      <xdr:rowOff>0</xdr:rowOff>
    </xdr:to>
    <xdr:pic macro="[1]!DesignIconClicked">
      <xdr:nvPicPr>
        <xdr:cNvPr id="2" name="BEx5OUNYMEPCQ5C55NM7UC63CO61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307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1339850</xdr:colOff>
      <xdr:row>0</xdr:row>
      <xdr:rowOff>0</xdr:rowOff>
    </xdr:to>
    <xdr:pic macro="[1]!DesignIconClicked">
      <xdr:nvPicPr>
        <xdr:cNvPr id="6" name="BEx3HVHC130XT3F2N11S7AMD3B5C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0"/>
          <a:ext cx="133985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KQSQMUA5AMRMK0L8I5WFUD0YY" hidden="1">
          <a:extLst>
            <a:ext uri="{FF2B5EF4-FFF2-40B4-BE49-F238E27FC236}">
              <a16:creationId xmlns="" xmlns:a16="http://schemas.microsoft.com/office/drawing/2014/main" id="{6604FDE9-4EA6-496E-87ED-045A0CF56C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ZMK51076MMJES002B7ZYWXXN1" hidden="1">
          <a:extLst>
            <a:ext uri="{FF2B5EF4-FFF2-40B4-BE49-F238E27FC236}">
              <a16:creationId xmlns="" xmlns:a16="http://schemas.microsoft.com/office/drawing/2014/main" id="{00F3EFAE-2E51-495E-BDEB-E7D1B82046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25400</xdr:colOff>
      <xdr:row>0</xdr:row>
      <xdr:rowOff>12700</xdr:rowOff>
    </xdr:from>
    <xdr:ext cx="50800" cy="50800"/>
    <xdr:pic macro="[1]!DesignIconClicked">
      <xdr:nvPicPr>
        <xdr:cNvPr id="307" name="BExQHGFRNRX8YDVDKHC10GVACFRH">
          <a:extLst>
            <a:ext uri="{FF2B5EF4-FFF2-40B4-BE49-F238E27FC236}">
              <a16:creationId xmlns="" xmlns:a16="http://schemas.microsoft.com/office/drawing/2014/main" id="{9954A4D2-BEC7-4C7B-839D-99552FA9C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9</xdr:col>
      <xdr:colOff>25400</xdr:colOff>
      <xdr:row>0</xdr:row>
      <xdr:rowOff>88900</xdr:rowOff>
    </xdr:from>
    <xdr:ext cx="50800" cy="50800"/>
    <xdr:pic macro="[1]!DesignIconClicked">
      <xdr:nvPicPr>
        <xdr:cNvPr id="308" name="BExU6VFZYFUJUFVQ2YZ2B4PXA5OP">
          <a:extLst>
            <a:ext uri="{FF2B5EF4-FFF2-40B4-BE49-F238E27FC236}">
              <a16:creationId xmlns="" xmlns:a16="http://schemas.microsoft.com/office/drawing/2014/main" id="{A8752B30-9F8C-4750-B7AE-10077F964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10</xdr:col>
      <xdr:colOff>25400</xdr:colOff>
      <xdr:row>0</xdr:row>
      <xdr:rowOff>12700</xdr:rowOff>
    </xdr:from>
    <xdr:ext cx="50800" cy="50800"/>
    <xdr:pic macro="[1]!DesignIconClicked">
      <xdr:nvPicPr>
        <xdr:cNvPr id="309" name="BExGT8XEWV9EH21CTFNEOVLI4MGS">
          <a:extLst>
            <a:ext uri="{FF2B5EF4-FFF2-40B4-BE49-F238E27FC236}">
              <a16:creationId xmlns="" xmlns:a16="http://schemas.microsoft.com/office/drawing/2014/main" id="{DF253E39-9EA4-4132-87B1-5D1BD6C6B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6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10</xdr:col>
      <xdr:colOff>25400</xdr:colOff>
      <xdr:row>0</xdr:row>
      <xdr:rowOff>88900</xdr:rowOff>
    </xdr:from>
    <xdr:ext cx="50800" cy="50800"/>
    <xdr:pic macro="[1]!DesignIconClicked">
      <xdr:nvPicPr>
        <xdr:cNvPr id="310" name="BExMPSTALXZMEN6NTKCQ7VM1Q452">
          <a:extLst>
            <a:ext uri="{FF2B5EF4-FFF2-40B4-BE49-F238E27FC236}">
              <a16:creationId xmlns="" xmlns:a16="http://schemas.microsoft.com/office/drawing/2014/main" id="{8BFB82AF-5C4D-40AD-BBFD-FB5EC29AF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6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11</xdr:col>
      <xdr:colOff>30480</xdr:colOff>
      <xdr:row>0</xdr:row>
      <xdr:rowOff>12700</xdr:rowOff>
    </xdr:from>
    <xdr:ext cx="50800" cy="50800"/>
    <xdr:pic macro="[1]!DesignIconClicked">
      <xdr:nvPicPr>
        <xdr:cNvPr id="311" name="BExCT9AZGAVJLNJREC2MV5EYQ3X9">
          <a:extLst>
            <a:ext uri="{FF2B5EF4-FFF2-40B4-BE49-F238E27FC236}">
              <a16:creationId xmlns="" xmlns:a16="http://schemas.microsoft.com/office/drawing/2014/main" id="{0F5CB9A1-696D-4FD4-B48C-3E50F735B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1105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11</xdr:col>
      <xdr:colOff>30480</xdr:colOff>
      <xdr:row>0</xdr:row>
      <xdr:rowOff>88900</xdr:rowOff>
    </xdr:from>
    <xdr:ext cx="50800" cy="50800"/>
    <xdr:pic macro="[1]!DesignIconClicked">
      <xdr:nvPicPr>
        <xdr:cNvPr id="312" name="BExQHNBYF3YLZGDX1XDTX418M8IS">
          <a:extLst>
            <a:ext uri="{FF2B5EF4-FFF2-40B4-BE49-F238E27FC236}">
              <a16:creationId xmlns="" xmlns:a16="http://schemas.microsoft.com/office/drawing/2014/main" id="{89C36AB6-4668-4E2F-989D-AA0BDFA34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1105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12</xdr:col>
      <xdr:colOff>20320</xdr:colOff>
      <xdr:row>0</xdr:row>
      <xdr:rowOff>12700</xdr:rowOff>
    </xdr:from>
    <xdr:ext cx="50800" cy="50800"/>
    <xdr:pic macro="[1]!DesignIconClicked">
      <xdr:nvPicPr>
        <xdr:cNvPr id="313" name="BExIJ6BU9UZWJ1ORT9J1RY2NSMNF">
          <a:extLst>
            <a:ext uri="{FF2B5EF4-FFF2-40B4-BE49-F238E27FC236}">
              <a16:creationId xmlns="" xmlns:a16="http://schemas.microsoft.com/office/drawing/2014/main" id="{2B528EA2-EB8A-49E4-B186-89761D7D0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7795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12</xdr:col>
      <xdr:colOff>20320</xdr:colOff>
      <xdr:row>0</xdr:row>
      <xdr:rowOff>88900</xdr:rowOff>
    </xdr:from>
    <xdr:ext cx="50800" cy="50800"/>
    <xdr:pic macro="[1]!DesignIconClicked">
      <xdr:nvPicPr>
        <xdr:cNvPr id="314" name="BExY29XNRW0M9K8Q5JUD0957JFIF">
          <a:extLst>
            <a:ext uri="{FF2B5EF4-FFF2-40B4-BE49-F238E27FC236}">
              <a16:creationId xmlns="" xmlns:a16="http://schemas.microsoft.com/office/drawing/2014/main" id="{0C2A0FD1-1921-4571-8332-153882789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7795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13</xdr:col>
      <xdr:colOff>25400</xdr:colOff>
      <xdr:row>0</xdr:row>
      <xdr:rowOff>12700</xdr:rowOff>
    </xdr:from>
    <xdr:ext cx="50800" cy="50800"/>
    <xdr:pic macro="[1]!DesignIconClicked">
      <xdr:nvPicPr>
        <xdr:cNvPr id="315" name="BExZUVU7XWU8N7SW83F1V1QTK2RO">
          <a:extLst>
            <a:ext uri="{FF2B5EF4-FFF2-40B4-BE49-F238E27FC236}">
              <a16:creationId xmlns="" xmlns:a16="http://schemas.microsoft.com/office/drawing/2014/main" id="{C4AD471E-F8CD-4937-AC00-C8CE60EF1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55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13</xdr:col>
      <xdr:colOff>25400</xdr:colOff>
      <xdr:row>0</xdr:row>
      <xdr:rowOff>88900</xdr:rowOff>
    </xdr:from>
    <xdr:ext cx="50800" cy="50800"/>
    <xdr:pic macro="[1]!DesignIconClicked">
      <xdr:nvPicPr>
        <xdr:cNvPr id="316" name="BExVR3UO9TFRPDZCIUWKPK7RCOYU">
          <a:extLst>
            <a:ext uri="{FF2B5EF4-FFF2-40B4-BE49-F238E27FC236}">
              <a16:creationId xmlns="" xmlns:a16="http://schemas.microsoft.com/office/drawing/2014/main" id="{2520CE89-9CC0-4C94-BF4D-D9689C5C3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55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14</xdr:col>
      <xdr:colOff>27940</xdr:colOff>
      <xdr:row>0</xdr:row>
      <xdr:rowOff>12700</xdr:rowOff>
    </xdr:from>
    <xdr:ext cx="50800" cy="50800"/>
    <xdr:pic macro="[1]!DesignIconClicked">
      <xdr:nvPicPr>
        <xdr:cNvPr id="317" name="BExIPLP3D3UCN3Z5G11MPCAHB3M9">
          <a:extLst>
            <a:ext uri="{FF2B5EF4-FFF2-40B4-BE49-F238E27FC236}">
              <a16:creationId xmlns="" xmlns:a16="http://schemas.microsoft.com/office/drawing/2014/main" id="{8209B971-2F22-42F6-B991-F327AD5B3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489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14</xdr:col>
      <xdr:colOff>27940</xdr:colOff>
      <xdr:row>0</xdr:row>
      <xdr:rowOff>88900</xdr:rowOff>
    </xdr:from>
    <xdr:ext cx="50800" cy="50800"/>
    <xdr:pic macro="[1]!DesignIconClicked">
      <xdr:nvPicPr>
        <xdr:cNvPr id="318" name="BExCWXXAVQHILJC85DV04LNMTNXP">
          <a:extLst>
            <a:ext uri="{FF2B5EF4-FFF2-40B4-BE49-F238E27FC236}">
              <a16:creationId xmlns="" xmlns:a16="http://schemas.microsoft.com/office/drawing/2014/main" id="{E89ABA15-9001-464F-AF9E-82DFBDCD5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489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15</xdr:col>
      <xdr:colOff>25400</xdr:colOff>
      <xdr:row>0</xdr:row>
      <xdr:rowOff>12700</xdr:rowOff>
    </xdr:from>
    <xdr:ext cx="50800" cy="50800"/>
    <xdr:pic macro="[1]!DesignIconClicked">
      <xdr:nvPicPr>
        <xdr:cNvPr id="319" name="BEx3F8H5LOE66K26I5OFOMZTCLIH">
          <a:extLst>
            <a:ext uri="{FF2B5EF4-FFF2-40B4-BE49-F238E27FC236}">
              <a16:creationId xmlns="" xmlns:a16="http://schemas.microsoft.com/office/drawing/2014/main" id="{5628C2FC-0374-49C5-B2E6-5FF3C0480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15</xdr:col>
      <xdr:colOff>25400</xdr:colOff>
      <xdr:row>0</xdr:row>
      <xdr:rowOff>88900</xdr:rowOff>
    </xdr:from>
    <xdr:ext cx="50800" cy="50800"/>
    <xdr:pic macro="[1]!DesignIconClicked">
      <xdr:nvPicPr>
        <xdr:cNvPr id="320" name="BExIOIADEPZKDC734P8VYC3ZT8N5">
          <a:extLst>
            <a:ext uri="{FF2B5EF4-FFF2-40B4-BE49-F238E27FC236}">
              <a16:creationId xmlns="" xmlns:a16="http://schemas.microsoft.com/office/drawing/2014/main" id="{26C051D5-8CB6-4676-ACEC-C9EEDA04CD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16</xdr:col>
      <xdr:colOff>22860</xdr:colOff>
      <xdr:row>0</xdr:row>
      <xdr:rowOff>12700</xdr:rowOff>
    </xdr:from>
    <xdr:ext cx="50800" cy="50800"/>
    <xdr:pic macro="[1]!DesignIconClicked">
      <xdr:nvPicPr>
        <xdr:cNvPr id="321" name="BExXYA2YF3V3VDRWH4V12BUOVLXS">
          <a:extLst>
            <a:ext uri="{FF2B5EF4-FFF2-40B4-BE49-F238E27FC236}">
              <a16:creationId xmlns="" xmlns:a16="http://schemas.microsoft.com/office/drawing/2014/main" id="{B4536332-A3AF-499C-9C2C-937A8AE786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011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16</xdr:col>
      <xdr:colOff>22860</xdr:colOff>
      <xdr:row>0</xdr:row>
      <xdr:rowOff>88900</xdr:rowOff>
    </xdr:from>
    <xdr:ext cx="50800" cy="50800"/>
    <xdr:pic macro="[1]!DesignIconClicked">
      <xdr:nvPicPr>
        <xdr:cNvPr id="322" name="BExU8RBSNJ1WNZJ8OVWJH43GIZMT">
          <a:extLst>
            <a:ext uri="{FF2B5EF4-FFF2-40B4-BE49-F238E27FC236}">
              <a16:creationId xmlns="" xmlns:a16="http://schemas.microsoft.com/office/drawing/2014/main" id="{A068273B-D381-4E9C-B723-8778B2C98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0110" y="88900"/>
          <a:ext cx="50800" cy="50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7</xdr:col>
      <xdr:colOff>1289844</xdr:colOff>
      <xdr:row>111</xdr:row>
      <xdr:rowOff>111125</xdr:rowOff>
    </xdr:to>
    <xdr:pic macro="[1]!DesignIconClicked">
      <xdr:nvPicPr>
        <xdr:cNvPr id="3" name="BExQH7R0DVFTG06YKS9XWQNPUSFP" hidden="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37500" cy="19256375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2" name="BExB0I5PI2C1KDRYJJLQSKIZY04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1I2C7REY9HPU5JMU3O79ZXEV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ZZ31CVQLBH57HLE4I4M2IWCCD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8ZQZUWYHKU3VX1A9YD1Y73IPD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 macro="[1]!DesignIconClicked">
      <xdr:nvPicPr>
        <xdr:cNvPr id="8" name="BExXQZE2HZV2V38OJGFJOVD3GN9M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 macro="[1]!DesignIconClicked">
      <xdr:nvPicPr>
        <xdr:cNvPr id="10" name="BExVTGD73MSO951F4EFDMXKNE9S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12700</xdr:rowOff>
    </xdr:from>
    <xdr:to>
      <xdr:col>3</xdr:col>
      <xdr:colOff>69850</xdr:colOff>
      <xdr:row>0</xdr:row>
      <xdr:rowOff>63500</xdr:rowOff>
    </xdr:to>
    <xdr:pic macro="[1]!DesignIconClicked">
      <xdr:nvPicPr>
        <xdr:cNvPr id="11" name="BExXZYGUN3THGSYNSSOL9XID8EL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19050</xdr:colOff>
      <xdr:row>0</xdr:row>
      <xdr:rowOff>88900</xdr:rowOff>
    </xdr:from>
    <xdr:to>
      <xdr:col>3</xdr:col>
      <xdr:colOff>69850</xdr:colOff>
      <xdr:row>0</xdr:row>
      <xdr:rowOff>139700</xdr:rowOff>
    </xdr:to>
    <xdr:pic macro="[1]!DesignIconClicked">
      <xdr:nvPicPr>
        <xdr:cNvPr id="12" name="BExF41LOBM9C4OJ7V5FDMGM9M4B3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12700</xdr:rowOff>
    </xdr:from>
    <xdr:to>
      <xdr:col>4</xdr:col>
      <xdr:colOff>79375</xdr:colOff>
      <xdr:row>0</xdr:row>
      <xdr:rowOff>63500</xdr:rowOff>
    </xdr:to>
    <xdr:pic macro="[1]!DesignIconClicked">
      <xdr:nvPicPr>
        <xdr:cNvPr id="14" name="BEx5IYH8UAT6XQUUDXL2TZB1KWSY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28575</xdr:colOff>
      <xdr:row>0</xdr:row>
      <xdr:rowOff>88900</xdr:rowOff>
    </xdr:from>
    <xdr:to>
      <xdr:col>4</xdr:col>
      <xdr:colOff>79375</xdr:colOff>
      <xdr:row>0</xdr:row>
      <xdr:rowOff>139700</xdr:rowOff>
    </xdr:to>
    <xdr:pic macro="[1]!DesignIconClicked">
      <xdr:nvPicPr>
        <xdr:cNvPr id="15" name="BEx1JLC282U8QNV1MDWG61MHQ79Z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 macro="[1]!DesignIconClicked">
      <xdr:nvPicPr>
        <xdr:cNvPr id="16" name="BExW794A505M8J2OK90M4JNVHOF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 macro="[1]!DesignIconClicked">
      <xdr:nvPicPr>
        <xdr:cNvPr id="18" name="BEx5DXRF8FUFA1DBFE1R5BCVW53X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12700</xdr:rowOff>
    </xdr:from>
    <xdr:to>
      <xdr:col>6</xdr:col>
      <xdr:colOff>79375</xdr:colOff>
      <xdr:row>0</xdr:row>
      <xdr:rowOff>63500</xdr:rowOff>
    </xdr:to>
    <xdr:pic macro="[1]!DesignIconClicked">
      <xdr:nvPicPr>
        <xdr:cNvPr id="19" name="BExSB0T4HH4GX6V85C68B95VGU8Z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0</xdr:row>
      <xdr:rowOff>88900</xdr:rowOff>
    </xdr:from>
    <xdr:to>
      <xdr:col>6</xdr:col>
      <xdr:colOff>79375</xdr:colOff>
      <xdr:row>0</xdr:row>
      <xdr:rowOff>139700</xdr:rowOff>
    </xdr:to>
    <xdr:pic macro="[1]!DesignIconClicked">
      <xdr:nvPicPr>
        <xdr:cNvPr id="20" name="BExGTLTCPPTLG4LEJZGOPQTEM450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0</xdr:row>
      <xdr:rowOff>12700</xdr:rowOff>
    </xdr:from>
    <xdr:to>
      <xdr:col>7</xdr:col>
      <xdr:colOff>73025</xdr:colOff>
      <xdr:row>0</xdr:row>
      <xdr:rowOff>63500</xdr:rowOff>
    </xdr:to>
    <xdr:pic macro="[1]!DesignIconClicked">
      <xdr:nvPicPr>
        <xdr:cNvPr id="22" name="BEx1FYNXPQIUCEY0TIRVIX8PDGZX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0</xdr:row>
      <xdr:rowOff>88900</xdr:rowOff>
    </xdr:from>
    <xdr:to>
      <xdr:col>7</xdr:col>
      <xdr:colOff>73025</xdr:colOff>
      <xdr:row>0</xdr:row>
      <xdr:rowOff>139700</xdr:rowOff>
    </xdr:to>
    <xdr:pic macro="[1]!DesignIconClicked">
      <xdr:nvPicPr>
        <xdr:cNvPr id="23" name="BExKOA8HP1RYE1V6ZPNCEWU7FA5G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0" y="88900"/>
          <a:ext cx="50800" cy="50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1082675</xdr:colOff>
      <xdr:row>90</xdr:row>
      <xdr:rowOff>149226</xdr:rowOff>
    </xdr:to>
    <xdr:pic macro="[1]!DesignIconClicked">
      <xdr:nvPicPr>
        <xdr:cNvPr id="2" name="BExMKGUYU4QUYCQPMYOMEGYFMVKI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4246225" cy="1472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3" name="BExF3VRCM15RUKWBMVIRNLK6BQG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3EDGHL8Q2JFV6JA1B26VBK5J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1MFTY1JZQA0LTDDBC6U7MA9DZ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1U9UI2282N91ZGO4MGPQ6PAT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12700</xdr:rowOff>
    </xdr:from>
    <xdr:to>
      <xdr:col>2</xdr:col>
      <xdr:colOff>69850</xdr:colOff>
      <xdr:row>0</xdr:row>
      <xdr:rowOff>63500</xdr:rowOff>
    </xdr:to>
    <xdr:pic macro="[1]!DesignIconClicked">
      <xdr:nvPicPr>
        <xdr:cNvPr id="8" name="BExD96XJT6I4N3W854O0LXB7PMC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19050</xdr:colOff>
      <xdr:row>0</xdr:row>
      <xdr:rowOff>88900</xdr:rowOff>
    </xdr:from>
    <xdr:to>
      <xdr:col>2</xdr:col>
      <xdr:colOff>69850</xdr:colOff>
      <xdr:row>0</xdr:row>
      <xdr:rowOff>139700</xdr:rowOff>
    </xdr:to>
    <xdr:pic macro="[1]!DesignIconClicked">
      <xdr:nvPicPr>
        <xdr:cNvPr id="10" name="BExZZ619R1CDQNVML4UEAVUBPVS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12700</xdr:rowOff>
    </xdr:from>
    <xdr:to>
      <xdr:col>3</xdr:col>
      <xdr:colOff>79375</xdr:colOff>
      <xdr:row>0</xdr:row>
      <xdr:rowOff>63500</xdr:rowOff>
    </xdr:to>
    <xdr:pic macro="[1]!DesignIconClicked">
      <xdr:nvPicPr>
        <xdr:cNvPr id="11" name="BExQCO9DZJ2O2VJWQV2M3ML2SBS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28575</xdr:colOff>
      <xdr:row>0</xdr:row>
      <xdr:rowOff>88900</xdr:rowOff>
    </xdr:from>
    <xdr:to>
      <xdr:col>3</xdr:col>
      <xdr:colOff>79375</xdr:colOff>
      <xdr:row>0</xdr:row>
      <xdr:rowOff>139700</xdr:rowOff>
    </xdr:to>
    <xdr:pic macro="[1]!DesignIconClicked">
      <xdr:nvPicPr>
        <xdr:cNvPr id="12" name="BEx580DIMAHOUY6Q3CPHDSZQY15S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 macro="[1]!DesignIconClicked">
      <xdr:nvPicPr>
        <xdr:cNvPr id="14" name="BExIRBAAM1H98SI7ZSVMON3S8H0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 macro="[1]!DesignIconClicked">
      <xdr:nvPicPr>
        <xdr:cNvPr id="15" name="BExGN2UKL9N1Z2FDISD8MR68S09V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</xdr:colOff>
      <xdr:row>0</xdr:row>
      <xdr:rowOff>12700</xdr:rowOff>
    </xdr:from>
    <xdr:to>
      <xdr:col>5</xdr:col>
      <xdr:colOff>76200</xdr:colOff>
      <xdr:row>0</xdr:row>
      <xdr:rowOff>63500</xdr:rowOff>
    </xdr:to>
    <xdr:pic macro="[1]!DesignIconClicked">
      <xdr:nvPicPr>
        <xdr:cNvPr id="16" name="BExH0UPBE2FBJSANUU6OI0H3KOL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8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25400</xdr:colOff>
      <xdr:row>0</xdr:row>
      <xdr:rowOff>88900</xdr:rowOff>
    </xdr:from>
    <xdr:to>
      <xdr:col>5</xdr:col>
      <xdr:colOff>76200</xdr:colOff>
      <xdr:row>0</xdr:row>
      <xdr:rowOff>139700</xdr:rowOff>
    </xdr:to>
    <xdr:pic macro="[1]!DesignIconClicked">
      <xdr:nvPicPr>
        <xdr:cNvPr id="18" name="BExGSOZYFWWBCAAQFH3GCGAEF5NW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8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 macro="[1]!DesignIconClicked">
      <xdr:nvPicPr>
        <xdr:cNvPr id="19" name="BEx3MU949TNN1VZVI5XMHAVGQZ4V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0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 macro="[1]!DesignIconClicked">
      <xdr:nvPicPr>
        <xdr:cNvPr id="20" name="BEx5J6Q1JA4WWFPT917WH581T23K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0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0</xdr:row>
      <xdr:rowOff>12700</xdr:rowOff>
    </xdr:from>
    <xdr:to>
      <xdr:col>7</xdr:col>
      <xdr:colOff>69850</xdr:colOff>
      <xdr:row>0</xdr:row>
      <xdr:rowOff>63500</xdr:rowOff>
    </xdr:to>
    <xdr:pic macro="[1]!DesignIconClicked">
      <xdr:nvPicPr>
        <xdr:cNvPr id="22" name="BExKO6SAHF25L7KDCV6MD9ZSTPY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19050</xdr:colOff>
      <xdr:row>0</xdr:row>
      <xdr:rowOff>88900</xdr:rowOff>
    </xdr:from>
    <xdr:to>
      <xdr:col>7</xdr:col>
      <xdr:colOff>69850</xdr:colOff>
      <xdr:row>0</xdr:row>
      <xdr:rowOff>139700</xdr:rowOff>
    </xdr:to>
    <xdr:pic macro="[1]!DesignIconClicked">
      <xdr:nvPicPr>
        <xdr:cNvPr id="23" name="BExIVRH4N54CHZJHYIE8IP0SLJA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0" y="88900"/>
          <a:ext cx="50800" cy="50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1120775</xdr:colOff>
      <xdr:row>3</xdr:row>
      <xdr:rowOff>149225</xdr:rowOff>
    </xdr:to>
    <xdr:pic macro="[1]!DesignIconClicked">
      <xdr:nvPicPr>
        <xdr:cNvPr id="2" name="BExZVPNPGOKFNQHQF98V5WO0ZNCR" hidden="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17175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3" name="BExKW61SZEQDCWMX9I78XJMU7VF6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OBU95DKXIZPIS0MPKQYWRKXBM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12700</xdr:rowOff>
    </xdr:from>
    <xdr:to>
      <xdr:col>1</xdr:col>
      <xdr:colOff>79375</xdr:colOff>
      <xdr:row>0</xdr:row>
      <xdr:rowOff>63500</xdr:rowOff>
    </xdr:to>
    <xdr:pic macro="[1]!DesignIconClicked">
      <xdr:nvPicPr>
        <xdr:cNvPr id="6" name="BExZYOSXZTMEJBU5S8G538BZ3S5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28575</xdr:colOff>
      <xdr:row>0</xdr:row>
      <xdr:rowOff>88900</xdr:rowOff>
    </xdr:from>
    <xdr:to>
      <xdr:col>1</xdr:col>
      <xdr:colOff>79375</xdr:colOff>
      <xdr:row>0</xdr:row>
      <xdr:rowOff>139700</xdr:rowOff>
    </xdr:to>
    <xdr:pic macro="[1]!DesignIconClicked">
      <xdr:nvPicPr>
        <xdr:cNvPr id="7" name="BEx1KV1DLJVM2JCE2ZDJO163JYK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 macro="[1]!DesignIconClicked">
      <xdr:nvPicPr>
        <xdr:cNvPr id="8" name="BEx7JD1X8HL2JRD6YALU6AX8T31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 macro="[1]!DesignIconClicked">
      <xdr:nvPicPr>
        <xdr:cNvPr id="10" name="BExXWO8JX79PGIW5NK7HEKEJHBN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0</xdr:row>
      <xdr:rowOff>12700</xdr:rowOff>
    </xdr:from>
    <xdr:to>
      <xdr:col>3</xdr:col>
      <xdr:colOff>76200</xdr:colOff>
      <xdr:row>0</xdr:row>
      <xdr:rowOff>63500</xdr:rowOff>
    </xdr:to>
    <xdr:pic macro="[1]!DesignIconClicked">
      <xdr:nvPicPr>
        <xdr:cNvPr id="11" name="BExXZM14OZ4X4J8R8R6J1YCBUXL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0</xdr:row>
      <xdr:rowOff>88900</xdr:rowOff>
    </xdr:from>
    <xdr:to>
      <xdr:col>3</xdr:col>
      <xdr:colOff>76200</xdr:colOff>
      <xdr:row>0</xdr:row>
      <xdr:rowOff>139700</xdr:rowOff>
    </xdr:to>
    <xdr:pic macro="[1]!DesignIconClicked">
      <xdr:nvPicPr>
        <xdr:cNvPr id="12" name="BExMGLSOJKR8PXI2MLKIKG926ZO4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 macro="[1]!DesignIconClicked">
      <xdr:nvPicPr>
        <xdr:cNvPr id="14" name="BExKJFI9ZVRLN9NLZ8NYSZVV21R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 macro="[1]!DesignIconClicked">
      <xdr:nvPicPr>
        <xdr:cNvPr id="15" name="BExZTEN3I2UZFQ2MQWQMIW63VZL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</xdr:colOff>
      <xdr:row>0</xdr:row>
      <xdr:rowOff>12700</xdr:rowOff>
    </xdr:from>
    <xdr:to>
      <xdr:col>5</xdr:col>
      <xdr:colOff>76200</xdr:colOff>
      <xdr:row>0</xdr:row>
      <xdr:rowOff>63500</xdr:rowOff>
    </xdr:to>
    <xdr:pic macro="[1]!DesignIconClicked">
      <xdr:nvPicPr>
        <xdr:cNvPr id="16" name="BEx3BQLPMS7B5HWQDJ19T0NBE6PH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9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25400</xdr:colOff>
      <xdr:row>0</xdr:row>
      <xdr:rowOff>88900</xdr:rowOff>
    </xdr:from>
    <xdr:to>
      <xdr:col>5</xdr:col>
      <xdr:colOff>76200</xdr:colOff>
      <xdr:row>0</xdr:row>
      <xdr:rowOff>139700</xdr:rowOff>
    </xdr:to>
    <xdr:pic macro="[1]!DesignIconClicked">
      <xdr:nvPicPr>
        <xdr:cNvPr id="18" name="BExGYU13ZJYL7B58ZXFTXRS6D4Z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9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0</xdr:row>
      <xdr:rowOff>12700</xdr:rowOff>
    </xdr:from>
    <xdr:to>
      <xdr:col>6</xdr:col>
      <xdr:colOff>76200</xdr:colOff>
      <xdr:row>0</xdr:row>
      <xdr:rowOff>63500</xdr:rowOff>
    </xdr:to>
    <xdr:pic macro="[1]!DesignIconClicked">
      <xdr:nvPicPr>
        <xdr:cNvPr id="19" name="BExS2BGXYU7S3EBIFKD3LMOIUGF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0</xdr:row>
      <xdr:rowOff>88900</xdr:rowOff>
    </xdr:from>
    <xdr:to>
      <xdr:col>6</xdr:col>
      <xdr:colOff>76200</xdr:colOff>
      <xdr:row>0</xdr:row>
      <xdr:rowOff>139700</xdr:rowOff>
    </xdr:to>
    <xdr:pic macro="[1]!DesignIconClicked">
      <xdr:nvPicPr>
        <xdr:cNvPr id="20" name="BExDA2EA2V9QVYFIKJPBO152AI53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88900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showGridLines="0" tabSelected="1" zoomScale="80" zoomScaleNormal="80" workbookViewId="0">
      <selection activeCell="A8" sqref="A8:A9"/>
    </sheetView>
  </sheetViews>
  <sheetFormatPr baseColWidth="10" defaultColWidth="11.42578125" defaultRowHeight="12.75" x14ac:dyDescent="0.2"/>
  <cols>
    <col min="1" max="1" width="82.7109375" style="17" customWidth="1"/>
    <col min="2" max="2" width="20.5703125" style="17" bestFit="1" customWidth="1"/>
    <col min="3" max="3" width="19.5703125" style="17" bestFit="1" customWidth="1"/>
    <col min="4" max="4" width="20.85546875" style="17" bestFit="1" customWidth="1"/>
    <col min="5" max="6" width="20.5703125" style="17" bestFit="1" customWidth="1"/>
    <col min="7" max="7" width="19.28515625" style="17" bestFit="1" customWidth="1"/>
    <col min="8" max="8" width="17" style="17" bestFit="1" customWidth="1"/>
    <col min="9" max="9" width="11.85546875" style="17" bestFit="1" customWidth="1"/>
    <col min="10" max="16384" width="11.42578125" style="17"/>
  </cols>
  <sheetData>
    <row r="1" spans="1:9" s="16" customFormat="1" ht="13.5" thickBot="1" x14ac:dyDescent="0.25">
      <c r="A1" s="15"/>
      <c r="C1" s="15"/>
      <c r="D1" s="15"/>
    </row>
    <row r="2" spans="1:9" ht="15.75" x14ac:dyDescent="0.2">
      <c r="A2" s="40" t="s">
        <v>165</v>
      </c>
      <c r="B2" s="41"/>
      <c r="C2" s="41"/>
      <c r="D2" s="41"/>
      <c r="E2" s="41"/>
      <c r="F2" s="41"/>
      <c r="G2" s="42"/>
    </row>
    <row r="3" spans="1:9" x14ac:dyDescent="0.2">
      <c r="A3" s="43" t="s">
        <v>7</v>
      </c>
      <c r="B3" s="44"/>
      <c r="C3" s="44"/>
      <c r="D3" s="44"/>
      <c r="E3" s="44"/>
      <c r="F3" s="44"/>
      <c r="G3" s="45"/>
    </row>
    <row r="4" spans="1:9" x14ac:dyDescent="0.2">
      <c r="A4" s="43" t="s">
        <v>11</v>
      </c>
      <c r="B4" s="44"/>
      <c r="C4" s="44"/>
      <c r="D4" s="44"/>
      <c r="E4" s="44"/>
      <c r="F4" s="44"/>
      <c r="G4" s="45"/>
    </row>
    <row r="5" spans="1:9" ht="13.5" thickBot="1" x14ac:dyDescent="0.25">
      <c r="A5" s="49" t="s">
        <v>162</v>
      </c>
      <c r="B5" s="50"/>
      <c r="C5" s="50"/>
      <c r="D5" s="50"/>
      <c r="E5" s="50"/>
      <c r="F5" s="50"/>
      <c r="G5" s="51"/>
    </row>
    <row r="6" spans="1:9" x14ac:dyDescent="0.2">
      <c r="A6" s="52" t="s">
        <v>163</v>
      </c>
      <c r="B6" s="53"/>
      <c r="C6" s="53"/>
      <c r="D6" s="53"/>
      <c r="E6" s="53"/>
      <c r="F6" s="53"/>
      <c r="G6" s="54"/>
    </row>
    <row r="7" spans="1:9" ht="13.5" thickBot="1" x14ac:dyDescent="0.25">
      <c r="A7" s="46" t="s">
        <v>0</v>
      </c>
      <c r="B7" s="47"/>
      <c r="C7" s="47"/>
      <c r="D7" s="47"/>
      <c r="E7" s="47"/>
      <c r="F7" s="47"/>
      <c r="G7" s="48"/>
    </row>
    <row r="8" spans="1:9" ht="13.5" thickBot="1" x14ac:dyDescent="0.25">
      <c r="A8" s="35" t="s">
        <v>1</v>
      </c>
      <c r="B8" s="37" t="s">
        <v>8</v>
      </c>
      <c r="C8" s="38"/>
      <c r="D8" s="38"/>
      <c r="E8" s="38"/>
      <c r="F8" s="39"/>
      <c r="G8" s="35" t="s">
        <v>9</v>
      </c>
      <c r="H8" s="28"/>
      <c r="I8" s="28"/>
    </row>
    <row r="9" spans="1:9" ht="24.75" thickBot="1" x14ac:dyDescent="0.25">
      <c r="A9" s="36"/>
      <c r="B9" s="13" t="s">
        <v>2</v>
      </c>
      <c r="C9" s="14" t="s">
        <v>5</v>
      </c>
      <c r="D9" s="14" t="s">
        <v>6</v>
      </c>
      <c r="E9" s="14" t="s">
        <v>3</v>
      </c>
      <c r="F9" s="14" t="s">
        <v>4</v>
      </c>
      <c r="G9" s="36"/>
      <c r="H9" s="28"/>
      <c r="I9" s="28"/>
    </row>
    <row r="10" spans="1:9" x14ac:dyDescent="0.2">
      <c r="A10" s="27"/>
      <c r="B10" s="7"/>
      <c r="C10" s="7"/>
      <c r="D10" s="7"/>
      <c r="E10" s="7"/>
      <c r="F10" s="7"/>
      <c r="G10" s="7"/>
      <c r="H10" s="28"/>
      <c r="I10" s="28"/>
    </row>
    <row r="11" spans="1:9" x14ac:dyDescent="0.2">
      <c r="A11" s="31" t="s">
        <v>12</v>
      </c>
      <c r="B11" s="9">
        <v>36178740250</v>
      </c>
      <c r="C11" s="9">
        <v>1853721252.0300002</v>
      </c>
      <c r="D11" s="9">
        <v>38032461502.030037</v>
      </c>
      <c r="E11" s="9">
        <v>34402046494.410011</v>
      </c>
      <c r="F11" s="9">
        <v>29353217424.439999</v>
      </c>
      <c r="G11" s="9">
        <v>3630415007.6199989</v>
      </c>
      <c r="H11" s="29"/>
      <c r="I11" s="28"/>
    </row>
    <row r="12" spans="1:9" x14ac:dyDescent="0.2">
      <c r="A12" s="32" t="s">
        <v>20</v>
      </c>
      <c r="B12" s="22">
        <v>800986665</v>
      </c>
      <c r="C12" s="22">
        <v>0</v>
      </c>
      <c r="D12" s="22">
        <v>800986665</v>
      </c>
      <c r="E12" s="22">
        <v>800986632</v>
      </c>
      <c r="F12" s="22">
        <v>800986632</v>
      </c>
      <c r="G12" s="22">
        <v>33</v>
      </c>
      <c r="H12" s="28"/>
      <c r="I12" s="28"/>
    </row>
    <row r="13" spans="1:9" x14ac:dyDescent="0.2">
      <c r="A13" s="32" t="s">
        <v>21</v>
      </c>
      <c r="B13" s="22">
        <v>1438592600</v>
      </c>
      <c r="C13" s="22">
        <v>0</v>
      </c>
      <c r="D13" s="22">
        <v>1438592600</v>
      </c>
      <c r="E13" s="22">
        <v>1438592600</v>
      </c>
      <c r="F13" s="22">
        <v>1313485963</v>
      </c>
      <c r="G13" s="22">
        <v>0</v>
      </c>
      <c r="H13" s="28"/>
      <c r="I13" s="28"/>
    </row>
    <row r="14" spans="1:9" x14ac:dyDescent="0.2">
      <c r="A14" s="32" t="s">
        <v>17</v>
      </c>
      <c r="B14" s="22">
        <v>97083116</v>
      </c>
      <c r="C14" s="22">
        <v>-30816540.170000002</v>
      </c>
      <c r="D14" s="22">
        <v>66266575.829999998</v>
      </c>
      <c r="E14" s="22">
        <v>66266575.829999998</v>
      </c>
      <c r="F14" s="22">
        <v>51657442.100000001</v>
      </c>
      <c r="G14" s="22">
        <v>0</v>
      </c>
      <c r="H14" s="28"/>
      <c r="I14" s="28"/>
    </row>
    <row r="15" spans="1:9" x14ac:dyDescent="0.2">
      <c r="A15" s="32" t="s">
        <v>137</v>
      </c>
      <c r="B15" s="22">
        <v>73053953</v>
      </c>
      <c r="C15" s="22">
        <v>11945208.73</v>
      </c>
      <c r="D15" s="22">
        <v>84999161.730000004</v>
      </c>
      <c r="E15" s="22">
        <v>84996061.730000004</v>
      </c>
      <c r="F15" s="22">
        <v>64910634.210000001</v>
      </c>
      <c r="G15" s="22">
        <v>3100</v>
      </c>
      <c r="H15" s="28"/>
      <c r="I15" s="28"/>
    </row>
    <row r="16" spans="1:9" x14ac:dyDescent="0.2">
      <c r="A16" s="32" t="s">
        <v>22</v>
      </c>
      <c r="B16" s="22">
        <v>65041693</v>
      </c>
      <c r="C16" s="22">
        <v>-5827210.6699999999</v>
      </c>
      <c r="D16" s="22">
        <v>59214482.329999998</v>
      </c>
      <c r="E16" s="22">
        <v>59214482.329999998</v>
      </c>
      <c r="F16" s="22">
        <v>51626614.659999996</v>
      </c>
      <c r="G16" s="22">
        <v>0</v>
      </c>
      <c r="H16" s="28"/>
      <c r="I16" s="28"/>
    </row>
    <row r="17" spans="1:9" x14ac:dyDescent="0.2">
      <c r="A17" s="32" t="s">
        <v>23</v>
      </c>
      <c r="B17" s="22">
        <v>827297105</v>
      </c>
      <c r="C17" s="22">
        <v>88671382.120000005</v>
      </c>
      <c r="D17" s="22">
        <v>915968487.12</v>
      </c>
      <c r="E17" s="22">
        <v>915621287.25999999</v>
      </c>
      <c r="F17" s="22">
        <v>608239354.77999997</v>
      </c>
      <c r="G17" s="22">
        <v>347199.86000001431</v>
      </c>
      <c r="H17" s="28"/>
      <c r="I17" s="28"/>
    </row>
    <row r="18" spans="1:9" x14ac:dyDescent="0.2">
      <c r="A18" s="32" t="s">
        <v>24</v>
      </c>
      <c r="B18" s="22">
        <v>1318875354</v>
      </c>
      <c r="C18" s="22">
        <v>791247896.32000005</v>
      </c>
      <c r="D18" s="22">
        <v>2110123250.3199999</v>
      </c>
      <c r="E18" s="22">
        <v>2083800643.77</v>
      </c>
      <c r="F18" s="22">
        <v>1819387137.8599999</v>
      </c>
      <c r="G18" s="22">
        <v>26322606.549999952</v>
      </c>
      <c r="H18" s="28"/>
      <c r="I18" s="28"/>
    </row>
    <row r="19" spans="1:9" x14ac:dyDescent="0.2">
      <c r="A19" s="32" t="s">
        <v>25</v>
      </c>
      <c r="B19" s="22">
        <v>547274639</v>
      </c>
      <c r="C19" s="22">
        <v>1731494012.1500001</v>
      </c>
      <c r="D19" s="22">
        <v>2278768651.1500001</v>
      </c>
      <c r="E19" s="22">
        <v>944499626.01999998</v>
      </c>
      <c r="F19" s="22">
        <v>755483075.70000005</v>
      </c>
      <c r="G19" s="22">
        <v>1334269025.1300001</v>
      </c>
      <c r="H19" s="28"/>
      <c r="I19" s="28"/>
    </row>
    <row r="20" spans="1:9" x14ac:dyDescent="0.2">
      <c r="A20" s="32" t="s">
        <v>26</v>
      </c>
      <c r="B20" s="22">
        <v>835851189</v>
      </c>
      <c r="C20" s="22">
        <v>-194016498.06</v>
      </c>
      <c r="D20" s="22">
        <v>641834690.94000006</v>
      </c>
      <c r="E20" s="22">
        <v>641834690.94000006</v>
      </c>
      <c r="F20" s="22">
        <v>444718822.04000002</v>
      </c>
      <c r="G20" s="22">
        <v>0</v>
      </c>
      <c r="H20" s="28"/>
      <c r="I20" s="28"/>
    </row>
    <row r="21" spans="1:9" x14ac:dyDescent="0.2">
      <c r="A21" s="32" t="s">
        <v>27</v>
      </c>
      <c r="B21" s="22">
        <v>210095742</v>
      </c>
      <c r="C21" s="22">
        <v>-61369109.990000002</v>
      </c>
      <c r="D21" s="22">
        <v>148726632.00999999</v>
      </c>
      <c r="E21" s="22">
        <v>147476632.00999999</v>
      </c>
      <c r="F21" s="22">
        <v>108989017.84999999</v>
      </c>
      <c r="G21" s="22">
        <v>1250000</v>
      </c>
      <c r="H21" s="28"/>
      <c r="I21" s="28"/>
    </row>
    <row r="22" spans="1:9" x14ac:dyDescent="0.2">
      <c r="A22" s="32" t="s">
        <v>28</v>
      </c>
      <c r="B22" s="22">
        <v>213091424</v>
      </c>
      <c r="C22" s="22">
        <v>-75591009.900000006</v>
      </c>
      <c r="D22" s="22">
        <v>137500414.09999999</v>
      </c>
      <c r="E22" s="22">
        <v>137500414.09999999</v>
      </c>
      <c r="F22" s="22">
        <v>99937891.560000002</v>
      </c>
      <c r="G22" s="22">
        <v>0</v>
      </c>
      <c r="H22" s="28"/>
      <c r="I22" s="28"/>
    </row>
    <row r="23" spans="1:9" x14ac:dyDescent="0.2">
      <c r="A23" s="32" t="s">
        <v>29</v>
      </c>
      <c r="B23" s="22">
        <v>3885790677</v>
      </c>
      <c r="C23" s="22">
        <v>803330334.63</v>
      </c>
      <c r="D23" s="22">
        <v>4689121011.6300001</v>
      </c>
      <c r="E23" s="22">
        <v>4691422702.6000004</v>
      </c>
      <c r="F23" s="22">
        <v>3527333468.5500002</v>
      </c>
      <c r="G23" s="22">
        <v>-2301690.970000267</v>
      </c>
      <c r="H23" s="28"/>
      <c r="I23" s="28"/>
    </row>
    <row r="24" spans="1:9" x14ac:dyDescent="0.2">
      <c r="A24" s="32" t="s">
        <v>30</v>
      </c>
      <c r="B24" s="22">
        <v>40156718</v>
      </c>
      <c r="C24" s="22">
        <v>-19794417.329999998</v>
      </c>
      <c r="D24" s="22">
        <v>20362300.670000002</v>
      </c>
      <c r="E24" s="22">
        <v>20362300.670000002</v>
      </c>
      <c r="F24" s="22">
        <v>14731484.789999999</v>
      </c>
      <c r="G24" s="22">
        <v>0</v>
      </c>
      <c r="H24" s="28"/>
      <c r="I24" s="28"/>
    </row>
    <row r="25" spans="1:9" x14ac:dyDescent="0.2">
      <c r="A25" s="32" t="s">
        <v>31</v>
      </c>
      <c r="B25" s="22">
        <v>3475157681</v>
      </c>
      <c r="C25" s="22">
        <v>1075119364.1800001</v>
      </c>
      <c r="D25" s="22">
        <v>4550277045.1800003</v>
      </c>
      <c r="E25" s="22">
        <v>4548988298.6000004</v>
      </c>
      <c r="F25" s="22">
        <v>3780884748.5599999</v>
      </c>
      <c r="G25" s="22">
        <v>1288746.5799999237</v>
      </c>
      <c r="H25" s="28"/>
      <c r="I25" s="28"/>
    </row>
    <row r="26" spans="1:9" x14ac:dyDescent="0.2">
      <c r="A26" s="32" t="s">
        <v>138</v>
      </c>
      <c r="B26" s="22">
        <v>358245526</v>
      </c>
      <c r="C26" s="22">
        <v>1254141555.7</v>
      </c>
      <c r="D26" s="22">
        <v>1612387081.7</v>
      </c>
      <c r="E26" s="22">
        <v>1612387081.7</v>
      </c>
      <c r="F26" s="22">
        <v>1536036580.5799999</v>
      </c>
      <c r="G26" s="22">
        <v>0</v>
      </c>
      <c r="H26" s="28"/>
      <c r="I26" s="28"/>
    </row>
    <row r="27" spans="1:9" x14ac:dyDescent="0.2">
      <c r="A27" s="32" t="s">
        <v>139</v>
      </c>
      <c r="B27" s="22">
        <v>113046125</v>
      </c>
      <c r="C27" s="22">
        <v>-10336716.57</v>
      </c>
      <c r="D27" s="22">
        <v>102709408.43000001</v>
      </c>
      <c r="E27" s="22">
        <v>102709408.43000001</v>
      </c>
      <c r="F27" s="22">
        <v>82615952.099999994</v>
      </c>
      <c r="G27" s="22">
        <v>0</v>
      </c>
      <c r="H27" s="28"/>
      <c r="I27" s="28"/>
    </row>
    <row r="28" spans="1:9" x14ac:dyDescent="0.2">
      <c r="A28" s="32" t="s">
        <v>32</v>
      </c>
      <c r="B28" s="22">
        <v>107494076</v>
      </c>
      <c r="C28" s="22">
        <v>-2006259.72</v>
      </c>
      <c r="D28" s="22">
        <v>105487816.28</v>
      </c>
      <c r="E28" s="22">
        <v>105487816.28</v>
      </c>
      <c r="F28" s="22">
        <v>74842888.079999998</v>
      </c>
      <c r="G28" s="22">
        <v>0</v>
      </c>
      <c r="H28" s="28"/>
      <c r="I28" s="28"/>
    </row>
    <row r="29" spans="1:9" x14ac:dyDescent="0.2">
      <c r="A29" s="32" t="s">
        <v>140</v>
      </c>
      <c r="B29" s="22">
        <v>172299929</v>
      </c>
      <c r="C29" s="22">
        <v>104155.29</v>
      </c>
      <c r="D29" s="22">
        <v>172404084.28999999</v>
      </c>
      <c r="E29" s="22">
        <v>172134307.38</v>
      </c>
      <c r="F29" s="22">
        <v>64540019.840000004</v>
      </c>
      <c r="G29" s="22">
        <v>269776.90999999642</v>
      </c>
      <c r="H29" s="28"/>
      <c r="I29" s="28"/>
    </row>
    <row r="30" spans="1:9" x14ac:dyDescent="0.2">
      <c r="A30" s="32" t="s">
        <v>33</v>
      </c>
      <c r="B30" s="22">
        <v>205141955</v>
      </c>
      <c r="C30" s="22">
        <v>-27525306.530000001</v>
      </c>
      <c r="D30" s="22">
        <v>177616648.47</v>
      </c>
      <c r="E30" s="22">
        <v>177616648.47</v>
      </c>
      <c r="F30" s="22">
        <v>119983978.11</v>
      </c>
      <c r="G30" s="22">
        <v>0</v>
      </c>
      <c r="H30" s="28"/>
      <c r="I30" s="28"/>
    </row>
    <row r="31" spans="1:9" x14ac:dyDescent="0.2">
      <c r="A31" s="32" t="s">
        <v>80</v>
      </c>
      <c r="B31" s="22">
        <v>860235220</v>
      </c>
      <c r="C31" s="22">
        <v>-512744768.38999999</v>
      </c>
      <c r="D31" s="22">
        <v>347490451.61000001</v>
      </c>
      <c r="E31" s="22">
        <v>225930313.12</v>
      </c>
      <c r="F31" s="22">
        <v>225294900.22999999</v>
      </c>
      <c r="G31" s="22">
        <v>121560138.49000001</v>
      </c>
      <c r="H31" s="28"/>
      <c r="I31" s="28"/>
    </row>
    <row r="32" spans="1:9" x14ac:dyDescent="0.2">
      <c r="A32" s="32" t="s">
        <v>34</v>
      </c>
      <c r="B32" s="22">
        <v>6924843457</v>
      </c>
      <c r="C32" s="22">
        <v>-121211064.56</v>
      </c>
      <c r="D32" s="22">
        <v>6803632392.4399996</v>
      </c>
      <c r="E32" s="22">
        <v>6803468290</v>
      </c>
      <c r="F32" s="22">
        <v>6803468290</v>
      </c>
      <c r="G32" s="22">
        <v>164102.43999958038</v>
      </c>
      <c r="H32" s="28"/>
      <c r="I32" s="28"/>
    </row>
    <row r="33" spans="1:9" x14ac:dyDescent="0.2">
      <c r="A33" s="32" t="s">
        <v>35</v>
      </c>
      <c r="B33" s="22">
        <v>84891270</v>
      </c>
      <c r="C33" s="22">
        <v>-65460311.399999999</v>
      </c>
      <c r="D33" s="22">
        <v>19430958.600000001</v>
      </c>
      <c r="E33" s="22">
        <v>0</v>
      </c>
      <c r="F33" s="22">
        <v>0</v>
      </c>
      <c r="G33" s="22">
        <v>19430958.600000001</v>
      </c>
      <c r="H33" s="28"/>
      <c r="I33" s="28"/>
    </row>
    <row r="34" spans="1:9" x14ac:dyDescent="0.2">
      <c r="A34" s="32" t="s">
        <v>36</v>
      </c>
      <c r="B34" s="22">
        <v>1070042667</v>
      </c>
      <c r="C34" s="22">
        <v>-744727174.63</v>
      </c>
      <c r="D34" s="22">
        <v>325315492.37</v>
      </c>
      <c r="E34" s="22">
        <v>325315492.37</v>
      </c>
      <c r="F34" s="22">
        <v>321357591.56999999</v>
      </c>
      <c r="G34" s="22">
        <v>0</v>
      </c>
      <c r="H34" s="28"/>
      <c r="I34" s="28"/>
    </row>
    <row r="35" spans="1:9" x14ac:dyDescent="0.2">
      <c r="A35" s="32" t="s">
        <v>37</v>
      </c>
      <c r="B35" s="22">
        <v>4156730044</v>
      </c>
      <c r="C35" s="22">
        <v>-2054879354</v>
      </c>
      <c r="D35" s="22">
        <v>2101850690</v>
      </c>
      <c r="E35" s="22">
        <v>0</v>
      </c>
      <c r="F35" s="22">
        <v>0</v>
      </c>
      <c r="G35" s="22">
        <v>2101850690</v>
      </c>
      <c r="H35" s="28"/>
      <c r="I35" s="28"/>
    </row>
    <row r="36" spans="1:9" x14ac:dyDescent="0.2">
      <c r="A36" s="32" t="s">
        <v>38</v>
      </c>
      <c r="B36" s="22">
        <v>44063969</v>
      </c>
      <c r="C36" s="22">
        <v>-421411.33</v>
      </c>
      <c r="D36" s="22">
        <v>43642557.670000002</v>
      </c>
      <c r="E36" s="22">
        <v>43642557.670000002</v>
      </c>
      <c r="F36" s="22">
        <v>29453244.93</v>
      </c>
      <c r="G36" s="22">
        <v>0</v>
      </c>
      <c r="H36" s="28"/>
      <c r="I36" s="28"/>
    </row>
    <row r="37" spans="1:9" x14ac:dyDescent="0.2">
      <c r="A37" s="32" t="s">
        <v>39</v>
      </c>
      <c r="B37" s="22">
        <v>74234308</v>
      </c>
      <c r="C37" s="22">
        <v>1658567.45</v>
      </c>
      <c r="D37" s="22">
        <v>75892875.450000003</v>
      </c>
      <c r="E37" s="22">
        <v>75892875.450000003</v>
      </c>
      <c r="F37" s="22">
        <v>25695240.780000001</v>
      </c>
      <c r="G37" s="22">
        <v>0</v>
      </c>
      <c r="H37" s="28"/>
      <c r="I37" s="28"/>
    </row>
    <row r="38" spans="1:9" x14ac:dyDescent="0.2">
      <c r="A38" s="32" t="s">
        <v>40</v>
      </c>
      <c r="B38" s="22">
        <v>81250197</v>
      </c>
      <c r="C38" s="22">
        <v>-24123069.300000001</v>
      </c>
      <c r="D38" s="22">
        <v>57127127.700000003</v>
      </c>
      <c r="E38" s="22">
        <v>57127127.700000003</v>
      </c>
      <c r="F38" s="22">
        <v>32202133.920000002</v>
      </c>
      <c r="G38" s="22">
        <v>0</v>
      </c>
      <c r="H38" s="28"/>
      <c r="I38" s="28"/>
    </row>
    <row r="39" spans="1:9" x14ac:dyDescent="0.2">
      <c r="A39" s="32" t="s">
        <v>41</v>
      </c>
      <c r="B39" s="22">
        <v>31591758</v>
      </c>
      <c r="C39" s="22">
        <v>-6290607.5300000003</v>
      </c>
      <c r="D39" s="22">
        <v>25301150.469999999</v>
      </c>
      <c r="E39" s="22">
        <v>25301150.469999999</v>
      </c>
      <c r="F39" s="22">
        <v>17863817.18</v>
      </c>
      <c r="G39" s="22">
        <v>0</v>
      </c>
      <c r="H39" s="28"/>
      <c r="I39" s="28"/>
    </row>
    <row r="40" spans="1:9" x14ac:dyDescent="0.2">
      <c r="A40" s="32" t="s">
        <v>42</v>
      </c>
      <c r="B40" s="22">
        <v>66370037</v>
      </c>
      <c r="C40" s="22">
        <v>-5957787.7800000003</v>
      </c>
      <c r="D40" s="22">
        <v>60412249.219999999</v>
      </c>
      <c r="E40" s="22">
        <v>60412249.219999999</v>
      </c>
      <c r="F40" s="22">
        <v>47666622.950000003</v>
      </c>
      <c r="G40" s="22">
        <v>0</v>
      </c>
      <c r="H40" s="28"/>
      <c r="I40" s="28"/>
    </row>
    <row r="41" spans="1:9" x14ac:dyDescent="0.2">
      <c r="A41" s="32" t="s">
        <v>43</v>
      </c>
      <c r="B41" s="22">
        <v>21948090</v>
      </c>
      <c r="C41" s="22">
        <v>86255.65</v>
      </c>
      <c r="D41" s="22">
        <v>22034345.649999999</v>
      </c>
      <c r="E41" s="22">
        <v>22034345.649999999</v>
      </c>
      <c r="F41" s="22">
        <v>16488523.99</v>
      </c>
      <c r="G41" s="22">
        <v>0</v>
      </c>
      <c r="H41" s="28"/>
      <c r="I41" s="28"/>
    </row>
    <row r="42" spans="1:9" x14ac:dyDescent="0.2">
      <c r="A42" s="32" t="s">
        <v>44</v>
      </c>
      <c r="B42" s="22">
        <v>39660849</v>
      </c>
      <c r="C42" s="22">
        <v>5566710.0099999998</v>
      </c>
      <c r="D42" s="22">
        <v>45227559.009999998</v>
      </c>
      <c r="E42" s="22">
        <v>45227559.009999998</v>
      </c>
      <c r="F42" s="22">
        <v>36348373.009999998</v>
      </c>
      <c r="G42" s="22">
        <v>0</v>
      </c>
      <c r="H42" s="28"/>
      <c r="I42" s="28"/>
    </row>
    <row r="43" spans="1:9" x14ac:dyDescent="0.2">
      <c r="A43" s="32" t="s">
        <v>45</v>
      </c>
      <c r="B43" s="22">
        <v>873994274</v>
      </c>
      <c r="C43" s="22">
        <v>161750000</v>
      </c>
      <c r="D43" s="22">
        <v>1035744274</v>
      </c>
      <c r="E43" s="22">
        <v>1035744274</v>
      </c>
      <c r="F43" s="22">
        <v>893994274</v>
      </c>
      <c r="G43" s="22">
        <v>0</v>
      </c>
      <c r="H43" s="28"/>
      <c r="I43" s="28"/>
    </row>
    <row r="44" spans="1:9" x14ac:dyDescent="0.2">
      <c r="A44" s="32" t="s">
        <v>46</v>
      </c>
      <c r="B44" s="22">
        <v>380743348</v>
      </c>
      <c r="C44" s="22">
        <v>-26218880.920000002</v>
      </c>
      <c r="D44" s="22">
        <v>354524467.07999998</v>
      </c>
      <c r="E44" s="22">
        <v>354524467.07999998</v>
      </c>
      <c r="F44" s="22">
        <v>202683718.69</v>
      </c>
      <c r="G44" s="22">
        <v>0</v>
      </c>
    </row>
    <row r="45" spans="1:9" x14ac:dyDescent="0.2">
      <c r="A45" s="32" t="s">
        <v>47</v>
      </c>
      <c r="B45" s="22">
        <v>362894579</v>
      </c>
      <c r="C45" s="22">
        <v>0</v>
      </c>
      <c r="D45" s="22">
        <v>362894579</v>
      </c>
      <c r="E45" s="22">
        <v>362894579</v>
      </c>
      <c r="F45" s="22">
        <v>322858917</v>
      </c>
      <c r="G45" s="22">
        <v>0</v>
      </c>
    </row>
    <row r="46" spans="1:9" x14ac:dyDescent="0.2">
      <c r="A46" s="32" t="s">
        <v>48</v>
      </c>
      <c r="B46" s="22">
        <v>72247852</v>
      </c>
      <c r="C46" s="22">
        <v>0</v>
      </c>
      <c r="D46" s="22">
        <v>72247852</v>
      </c>
      <c r="E46" s="22">
        <v>72247852</v>
      </c>
      <c r="F46" s="22">
        <v>66906916</v>
      </c>
      <c r="G46" s="22">
        <v>0</v>
      </c>
    </row>
    <row r="47" spans="1:9" x14ac:dyDescent="0.2">
      <c r="A47" s="32" t="s">
        <v>49</v>
      </c>
      <c r="B47" s="22">
        <v>114902371</v>
      </c>
      <c r="C47" s="22">
        <v>0</v>
      </c>
      <c r="D47" s="22">
        <v>114902371</v>
      </c>
      <c r="E47" s="22">
        <v>114902371</v>
      </c>
      <c r="F47" s="22">
        <v>104801736</v>
      </c>
      <c r="G47" s="22">
        <v>0</v>
      </c>
    </row>
    <row r="48" spans="1:9" x14ac:dyDescent="0.2">
      <c r="A48" s="32" t="s">
        <v>50</v>
      </c>
      <c r="B48" s="22">
        <v>22615121</v>
      </c>
      <c r="C48" s="22">
        <v>-538393</v>
      </c>
      <c r="D48" s="22">
        <v>22076728</v>
      </c>
      <c r="E48" s="22">
        <v>22076728</v>
      </c>
      <c r="F48" s="22">
        <v>21403773</v>
      </c>
      <c r="G48" s="22">
        <v>0</v>
      </c>
    </row>
    <row r="49" spans="1:7" x14ac:dyDescent="0.2">
      <c r="A49" s="32" t="s">
        <v>51</v>
      </c>
      <c r="B49" s="22">
        <v>15532479</v>
      </c>
      <c r="C49" s="22">
        <v>-5214620.26</v>
      </c>
      <c r="D49" s="22">
        <v>10317858.74</v>
      </c>
      <c r="E49" s="22">
        <v>10317858.74</v>
      </c>
      <c r="F49" s="22">
        <v>7085226.25</v>
      </c>
      <c r="G49" s="22">
        <v>0</v>
      </c>
    </row>
    <row r="50" spans="1:7" x14ac:dyDescent="0.2">
      <c r="A50" s="32" t="s">
        <v>52</v>
      </c>
      <c r="B50" s="22">
        <v>155018606</v>
      </c>
      <c r="C50" s="22">
        <v>-1</v>
      </c>
      <c r="D50" s="22">
        <v>155018605</v>
      </c>
      <c r="E50" s="22">
        <v>155018605</v>
      </c>
      <c r="F50" s="22">
        <v>155018605</v>
      </c>
      <c r="G50" s="22">
        <v>0</v>
      </c>
    </row>
    <row r="51" spans="1:7" x14ac:dyDescent="0.2">
      <c r="A51" s="32" t="s">
        <v>53</v>
      </c>
      <c r="B51" s="22">
        <v>52299113</v>
      </c>
      <c r="C51" s="22">
        <v>26259.19</v>
      </c>
      <c r="D51" s="22">
        <v>52325372.189999998</v>
      </c>
      <c r="E51" s="22">
        <v>52325372.189999998</v>
      </c>
      <c r="F51" s="22">
        <v>35988946.630000003</v>
      </c>
      <c r="G51" s="22">
        <v>0</v>
      </c>
    </row>
    <row r="52" spans="1:7" x14ac:dyDescent="0.2">
      <c r="A52" s="32" t="s">
        <v>54</v>
      </c>
      <c r="B52" s="22">
        <v>107951592</v>
      </c>
      <c r="C52" s="22">
        <v>-12173842</v>
      </c>
      <c r="D52" s="22">
        <v>95777750</v>
      </c>
      <c r="E52" s="22">
        <v>95777750</v>
      </c>
      <c r="F52" s="22">
        <v>75920933.079999998</v>
      </c>
      <c r="G52" s="22">
        <v>0</v>
      </c>
    </row>
    <row r="53" spans="1:7" x14ac:dyDescent="0.2">
      <c r="A53" s="32" t="s">
        <v>55</v>
      </c>
      <c r="B53" s="22">
        <v>55207689</v>
      </c>
      <c r="C53" s="22">
        <v>-5323815.9400000004</v>
      </c>
      <c r="D53" s="22">
        <v>49883873.060000002</v>
      </c>
      <c r="E53" s="22">
        <v>49883873.060000002</v>
      </c>
      <c r="F53" s="22">
        <v>36192631.759999998</v>
      </c>
      <c r="G53" s="22">
        <v>0</v>
      </c>
    </row>
    <row r="54" spans="1:7" x14ac:dyDescent="0.2">
      <c r="A54" s="32" t="s">
        <v>56</v>
      </c>
      <c r="B54" s="22">
        <v>630478054</v>
      </c>
      <c r="C54" s="22">
        <v>278691417.14999998</v>
      </c>
      <c r="D54" s="22">
        <v>909169471.14999998</v>
      </c>
      <c r="E54" s="22">
        <v>909169471.14999998</v>
      </c>
      <c r="F54" s="22">
        <v>761342654.14999998</v>
      </c>
      <c r="G54" s="22">
        <v>0</v>
      </c>
    </row>
    <row r="55" spans="1:7" x14ac:dyDescent="0.2">
      <c r="A55" s="32" t="s">
        <v>57</v>
      </c>
      <c r="B55" s="22">
        <v>70903893</v>
      </c>
      <c r="C55" s="22">
        <v>25760000</v>
      </c>
      <c r="D55" s="22">
        <v>96663893</v>
      </c>
      <c r="E55" s="22">
        <v>96663893</v>
      </c>
      <c r="F55" s="22">
        <v>93030505</v>
      </c>
      <c r="G55" s="22">
        <v>0</v>
      </c>
    </row>
    <row r="56" spans="1:7" x14ac:dyDescent="0.2">
      <c r="A56" s="32" t="s">
        <v>58</v>
      </c>
      <c r="B56" s="22">
        <v>29579104</v>
      </c>
      <c r="C56" s="22">
        <v>10464925</v>
      </c>
      <c r="D56" s="22">
        <v>40044029</v>
      </c>
      <c r="E56" s="22">
        <v>40044029</v>
      </c>
      <c r="F56" s="22">
        <v>37579104</v>
      </c>
      <c r="G56" s="22">
        <v>0</v>
      </c>
    </row>
    <row r="57" spans="1:7" x14ac:dyDescent="0.2">
      <c r="A57" s="32" t="s">
        <v>59</v>
      </c>
      <c r="B57" s="22">
        <v>461967876</v>
      </c>
      <c r="C57" s="22">
        <v>83323000</v>
      </c>
      <c r="D57" s="22">
        <v>545290876</v>
      </c>
      <c r="E57" s="22">
        <v>545290876</v>
      </c>
      <c r="F57" s="22">
        <v>445627805</v>
      </c>
      <c r="G57" s="22">
        <v>0</v>
      </c>
    </row>
    <row r="58" spans="1:7" x14ac:dyDescent="0.2">
      <c r="A58" s="32" t="s">
        <v>141</v>
      </c>
      <c r="B58" s="22">
        <v>80687509</v>
      </c>
      <c r="C58" s="22">
        <v>13895046.4</v>
      </c>
      <c r="D58" s="22">
        <v>94582555.400000006</v>
      </c>
      <c r="E58" s="22">
        <v>94582555.400000006</v>
      </c>
      <c r="F58" s="22">
        <v>87353623</v>
      </c>
      <c r="G58" s="22">
        <v>0</v>
      </c>
    </row>
    <row r="59" spans="1:7" x14ac:dyDescent="0.2">
      <c r="A59" s="32" t="s">
        <v>81</v>
      </c>
      <c r="B59" s="22">
        <v>38815174</v>
      </c>
      <c r="C59" s="22">
        <v>-542606</v>
      </c>
      <c r="D59" s="22">
        <v>38272568</v>
      </c>
      <c r="E59" s="22">
        <v>38272568</v>
      </c>
      <c r="F59" s="22">
        <v>35093087</v>
      </c>
      <c r="G59" s="22">
        <v>0</v>
      </c>
    </row>
    <row r="60" spans="1:7" x14ac:dyDescent="0.2">
      <c r="A60" s="32" t="s">
        <v>60</v>
      </c>
      <c r="B60" s="22">
        <v>38606045</v>
      </c>
      <c r="C60" s="22">
        <v>0</v>
      </c>
      <c r="D60" s="22">
        <v>38606045</v>
      </c>
      <c r="E60" s="22">
        <v>38606045</v>
      </c>
      <c r="F60" s="22">
        <v>37606045</v>
      </c>
      <c r="G60" s="22">
        <v>0</v>
      </c>
    </row>
    <row r="61" spans="1:7" x14ac:dyDescent="0.2">
      <c r="A61" s="32" t="s">
        <v>142</v>
      </c>
      <c r="B61" s="22">
        <v>38225067</v>
      </c>
      <c r="C61" s="22">
        <v>-1695373.79</v>
      </c>
      <c r="D61" s="22">
        <v>36529693.210000001</v>
      </c>
      <c r="E61" s="22">
        <v>36529693.210000001</v>
      </c>
      <c r="F61" s="22">
        <v>29243480.449999999</v>
      </c>
      <c r="G61" s="22">
        <v>0</v>
      </c>
    </row>
    <row r="62" spans="1:7" x14ac:dyDescent="0.2">
      <c r="A62" s="32" t="s">
        <v>61</v>
      </c>
      <c r="B62" s="22">
        <v>17810342</v>
      </c>
      <c r="C62" s="22">
        <v>4606500</v>
      </c>
      <c r="D62" s="22">
        <v>22416842</v>
      </c>
      <c r="E62" s="22">
        <v>22416842</v>
      </c>
      <c r="F62" s="22">
        <v>17025818</v>
      </c>
      <c r="G62" s="22">
        <v>0</v>
      </c>
    </row>
    <row r="63" spans="1:7" x14ac:dyDescent="0.2">
      <c r="A63" s="32" t="s">
        <v>62</v>
      </c>
      <c r="B63" s="22">
        <v>20889072</v>
      </c>
      <c r="C63" s="22">
        <v>-1918803.01</v>
      </c>
      <c r="D63" s="22">
        <v>18970268.989999998</v>
      </c>
      <c r="E63" s="22">
        <v>18970268.989999998</v>
      </c>
      <c r="F63" s="22">
        <v>13908257.51</v>
      </c>
      <c r="G63" s="22">
        <v>0</v>
      </c>
    </row>
    <row r="64" spans="1:7" x14ac:dyDescent="0.2">
      <c r="A64" s="32" t="s">
        <v>63</v>
      </c>
      <c r="B64" s="22">
        <v>4788272</v>
      </c>
      <c r="C64" s="22">
        <v>-113440</v>
      </c>
      <c r="D64" s="22">
        <v>4674832</v>
      </c>
      <c r="E64" s="22">
        <v>4674832</v>
      </c>
      <c r="F64" s="22">
        <v>4108866</v>
      </c>
      <c r="G64" s="22">
        <v>0</v>
      </c>
    </row>
    <row r="65" spans="1:7" x14ac:dyDescent="0.2">
      <c r="A65" s="32" t="s">
        <v>64</v>
      </c>
      <c r="B65" s="22">
        <v>68147318</v>
      </c>
      <c r="C65" s="22">
        <v>-4293234.28</v>
      </c>
      <c r="D65" s="22">
        <v>63854083.719999999</v>
      </c>
      <c r="E65" s="22">
        <v>63854083.719999999</v>
      </c>
      <c r="F65" s="22">
        <v>45765725.020000003</v>
      </c>
      <c r="G65" s="22">
        <v>0</v>
      </c>
    </row>
    <row r="66" spans="1:7" x14ac:dyDescent="0.2">
      <c r="A66" s="32" t="s">
        <v>143</v>
      </c>
      <c r="B66" s="22">
        <v>51812003</v>
      </c>
      <c r="C66" s="22">
        <v>-2666218.9500000002</v>
      </c>
      <c r="D66" s="22">
        <v>49145784.049999997</v>
      </c>
      <c r="E66" s="22">
        <v>49145784.049999997</v>
      </c>
      <c r="F66" s="22">
        <v>36346119.950000003</v>
      </c>
      <c r="G66" s="22">
        <v>0</v>
      </c>
    </row>
    <row r="67" spans="1:7" x14ac:dyDescent="0.2">
      <c r="A67" s="32" t="s">
        <v>65</v>
      </c>
      <c r="B67" s="22">
        <v>10031537</v>
      </c>
      <c r="C67" s="22">
        <v>-764536.04</v>
      </c>
      <c r="D67" s="22">
        <v>9267000.9600000009</v>
      </c>
      <c r="E67" s="22">
        <v>9267000.9600000009</v>
      </c>
      <c r="F67" s="22">
        <v>6455954.1100000003</v>
      </c>
      <c r="G67" s="22">
        <v>0</v>
      </c>
    </row>
    <row r="68" spans="1:7" x14ac:dyDescent="0.2">
      <c r="A68" s="32" t="s">
        <v>66</v>
      </c>
      <c r="B68" s="22">
        <v>86500000</v>
      </c>
      <c r="C68" s="22">
        <v>0</v>
      </c>
      <c r="D68" s="22">
        <v>86500000</v>
      </c>
      <c r="E68" s="22">
        <v>84920022.75</v>
      </c>
      <c r="F68" s="22">
        <v>66335260.32</v>
      </c>
      <c r="G68" s="22">
        <v>1579977.25</v>
      </c>
    </row>
    <row r="69" spans="1:7" x14ac:dyDescent="0.2">
      <c r="A69" s="32" t="s">
        <v>144</v>
      </c>
      <c r="B69" s="22">
        <v>25470102</v>
      </c>
      <c r="C69" s="22">
        <v>-3283206.1</v>
      </c>
      <c r="D69" s="22">
        <v>22186895.899999999</v>
      </c>
      <c r="E69" s="22">
        <v>22186895.899999999</v>
      </c>
      <c r="F69" s="22">
        <v>13040584.65</v>
      </c>
      <c r="G69" s="22">
        <v>0</v>
      </c>
    </row>
    <row r="70" spans="1:7" ht="24" x14ac:dyDescent="0.2">
      <c r="A70" s="32" t="s">
        <v>67</v>
      </c>
      <c r="B70" s="22">
        <v>40020000</v>
      </c>
      <c r="C70" s="22">
        <v>0</v>
      </c>
      <c r="D70" s="22">
        <v>40020000</v>
      </c>
      <c r="E70" s="22">
        <v>40019998.5</v>
      </c>
      <c r="F70" s="22">
        <v>31153304</v>
      </c>
      <c r="G70" s="22">
        <v>1.5</v>
      </c>
    </row>
    <row r="71" spans="1:7" x14ac:dyDescent="0.2">
      <c r="A71" s="32" t="s">
        <v>145</v>
      </c>
      <c r="B71" s="22">
        <v>48647772</v>
      </c>
      <c r="C71" s="22">
        <v>-3887401.49</v>
      </c>
      <c r="D71" s="22">
        <v>44760370.509999998</v>
      </c>
      <c r="E71" s="22">
        <v>44760370.509999998</v>
      </c>
      <c r="F71" s="22">
        <v>32775773.289999999</v>
      </c>
      <c r="G71" s="22">
        <v>0</v>
      </c>
    </row>
    <row r="72" spans="1:7" x14ac:dyDescent="0.2">
      <c r="A72" s="32" t="s">
        <v>68</v>
      </c>
      <c r="B72" s="22">
        <v>176630565</v>
      </c>
      <c r="C72" s="22">
        <v>49654360.619999997</v>
      </c>
      <c r="D72" s="22">
        <v>226284925.62</v>
      </c>
      <c r="E72" s="22">
        <v>201909928.62</v>
      </c>
      <c r="F72" s="22">
        <v>141439939.18000001</v>
      </c>
      <c r="G72" s="22">
        <v>24374997</v>
      </c>
    </row>
    <row r="73" spans="1:7" x14ac:dyDescent="0.2">
      <c r="A73" s="32" t="s">
        <v>69</v>
      </c>
      <c r="B73" s="22">
        <v>23243359</v>
      </c>
      <c r="C73" s="22">
        <v>-1131316.27</v>
      </c>
      <c r="D73" s="22">
        <v>22112042.73</v>
      </c>
      <c r="E73" s="22">
        <v>22112042.73</v>
      </c>
      <c r="F73" s="22">
        <v>14820669.550000001</v>
      </c>
      <c r="G73" s="22">
        <v>0</v>
      </c>
    </row>
    <row r="74" spans="1:7" x14ac:dyDescent="0.2">
      <c r="A74" s="32" t="s">
        <v>70</v>
      </c>
      <c r="B74" s="22">
        <v>3919464</v>
      </c>
      <c r="C74" s="22">
        <v>257048</v>
      </c>
      <c r="D74" s="22">
        <v>4176512</v>
      </c>
      <c r="E74" s="22">
        <v>4176512</v>
      </c>
      <c r="F74" s="22">
        <v>4176512</v>
      </c>
      <c r="G74" s="22">
        <v>0</v>
      </c>
    </row>
    <row r="75" spans="1:7" x14ac:dyDescent="0.2">
      <c r="A75" s="32" t="s">
        <v>71</v>
      </c>
      <c r="B75" s="22">
        <v>3711841</v>
      </c>
      <c r="C75" s="22">
        <v>208360</v>
      </c>
      <c r="D75" s="22">
        <v>3920201</v>
      </c>
      <c r="E75" s="22">
        <v>3920201</v>
      </c>
      <c r="F75" s="22">
        <v>3356768</v>
      </c>
      <c r="G75" s="22">
        <v>0</v>
      </c>
    </row>
    <row r="76" spans="1:7" x14ac:dyDescent="0.2">
      <c r="A76" s="32" t="s">
        <v>72</v>
      </c>
      <c r="B76" s="22">
        <v>96936420</v>
      </c>
      <c r="C76" s="22">
        <v>-5556208.5999999996</v>
      </c>
      <c r="D76" s="22">
        <v>91380211.400000006</v>
      </c>
      <c r="E76" s="22">
        <v>91380211.400000006</v>
      </c>
      <c r="F76" s="22">
        <v>67702223.939999998</v>
      </c>
      <c r="G76" s="22">
        <v>0</v>
      </c>
    </row>
    <row r="77" spans="1:7" ht="24" x14ac:dyDescent="0.2">
      <c r="A77" s="32" t="s">
        <v>73</v>
      </c>
      <c r="B77" s="22">
        <v>33682238</v>
      </c>
      <c r="C77" s="22">
        <v>-6266974.8899999997</v>
      </c>
      <c r="D77" s="22">
        <v>27415263.109999999</v>
      </c>
      <c r="E77" s="22">
        <v>27415263.109999999</v>
      </c>
      <c r="F77" s="22">
        <v>17225043.93</v>
      </c>
      <c r="G77" s="22">
        <v>0</v>
      </c>
    </row>
    <row r="78" spans="1:7" x14ac:dyDescent="0.2">
      <c r="A78" s="32" t="s">
        <v>74</v>
      </c>
      <c r="B78" s="22">
        <v>43908573</v>
      </c>
      <c r="C78" s="22">
        <v>-3141437.92</v>
      </c>
      <c r="D78" s="22">
        <v>40767135.079999998</v>
      </c>
      <c r="E78" s="22">
        <v>40767135.079999998</v>
      </c>
      <c r="F78" s="22">
        <v>27849490.32</v>
      </c>
      <c r="G78" s="22">
        <v>0</v>
      </c>
    </row>
    <row r="79" spans="1:7" x14ac:dyDescent="0.2">
      <c r="A79" s="32" t="s">
        <v>146</v>
      </c>
      <c r="B79" s="22">
        <v>51719826</v>
      </c>
      <c r="C79" s="22">
        <v>-9288850.6300000008</v>
      </c>
      <c r="D79" s="22">
        <v>42430975.369999997</v>
      </c>
      <c r="E79" s="22">
        <v>42430975.369999997</v>
      </c>
      <c r="F79" s="22">
        <v>8063809.3799999999</v>
      </c>
      <c r="G79" s="22">
        <v>0</v>
      </c>
    </row>
    <row r="80" spans="1:7" x14ac:dyDescent="0.2">
      <c r="A80" s="32" t="s">
        <v>164</v>
      </c>
      <c r="B80" s="22">
        <v>450000000</v>
      </c>
      <c r="C80" s="22">
        <v>-450000000</v>
      </c>
      <c r="D80" s="22">
        <v>0</v>
      </c>
      <c r="E80" s="22">
        <v>0</v>
      </c>
      <c r="F80" s="22">
        <v>0</v>
      </c>
      <c r="G80" s="22">
        <v>0</v>
      </c>
    </row>
    <row r="81" spans="1:8" x14ac:dyDescent="0.2">
      <c r="A81" s="32" t="s">
        <v>75</v>
      </c>
      <c r="B81" s="22">
        <v>32616020</v>
      </c>
      <c r="C81" s="22">
        <v>95521413.909999996</v>
      </c>
      <c r="D81" s="22">
        <v>128137433.91</v>
      </c>
      <c r="E81" s="22">
        <v>128137433.91</v>
      </c>
      <c r="F81" s="22">
        <v>77426458.599999994</v>
      </c>
      <c r="G81" s="22">
        <v>0</v>
      </c>
    </row>
    <row r="82" spans="1:8" x14ac:dyDescent="0.2">
      <c r="A82" s="32" t="s">
        <v>76</v>
      </c>
      <c r="B82" s="22">
        <v>31017458</v>
      </c>
      <c r="C82" s="22">
        <v>-2061552.02</v>
      </c>
      <c r="D82" s="22">
        <v>28955905.98</v>
      </c>
      <c r="E82" s="22">
        <v>28955905.98</v>
      </c>
      <c r="F82" s="22">
        <v>21477675.190000001</v>
      </c>
      <c r="G82" s="22">
        <v>0</v>
      </c>
    </row>
    <row r="83" spans="1:8" x14ac:dyDescent="0.2">
      <c r="A83" s="32" t="s">
        <v>77</v>
      </c>
      <c r="B83" s="22">
        <v>112053443</v>
      </c>
      <c r="C83" s="22">
        <v>-72011685.120000005</v>
      </c>
      <c r="D83" s="22">
        <v>40041757.880000003</v>
      </c>
      <c r="E83" s="22">
        <v>40041757.880000003</v>
      </c>
      <c r="F83" s="22">
        <v>27919888.73</v>
      </c>
      <c r="G83" s="22">
        <v>0</v>
      </c>
    </row>
    <row r="84" spans="1:8" x14ac:dyDescent="0.2">
      <c r="A84" s="32" t="s">
        <v>148</v>
      </c>
      <c r="B84" s="22">
        <v>12344353</v>
      </c>
      <c r="C84" s="22">
        <v>-2014138.6</v>
      </c>
      <c r="D84" s="22">
        <v>10330214.4</v>
      </c>
      <c r="E84" s="22">
        <v>10330214.4</v>
      </c>
      <c r="F84" s="22">
        <v>6342899.4400000004</v>
      </c>
      <c r="G84" s="22">
        <v>0</v>
      </c>
    </row>
    <row r="85" spans="1:8" ht="24" x14ac:dyDescent="0.2">
      <c r="A85" s="32" t="s">
        <v>149</v>
      </c>
      <c r="B85" s="22">
        <v>7268116</v>
      </c>
      <c r="C85" s="22">
        <v>-2909136.45</v>
      </c>
      <c r="D85" s="22">
        <v>4358979.55</v>
      </c>
      <c r="E85" s="22">
        <v>4358979.55</v>
      </c>
      <c r="F85" s="22">
        <v>3297798.68</v>
      </c>
      <c r="G85" s="22">
        <v>0</v>
      </c>
    </row>
    <row r="86" spans="1:8" x14ac:dyDescent="0.2">
      <c r="A86" s="32" t="s">
        <v>78</v>
      </c>
      <c r="B86" s="22">
        <v>8629710</v>
      </c>
      <c r="C86" s="22">
        <v>-1810584.74</v>
      </c>
      <c r="D86" s="22">
        <v>6819125.2599999998</v>
      </c>
      <c r="E86" s="22">
        <v>6819125.2599999998</v>
      </c>
      <c r="F86" s="22">
        <v>4690115.63</v>
      </c>
      <c r="G86" s="22">
        <v>0</v>
      </c>
    </row>
    <row r="87" spans="1:8" x14ac:dyDescent="0.2">
      <c r="A87" s="32" t="s">
        <v>150</v>
      </c>
      <c r="B87" s="22">
        <v>1221202894</v>
      </c>
      <c r="C87" s="22">
        <v>-45719659.899999999</v>
      </c>
      <c r="D87" s="22">
        <v>1175483234.0999999</v>
      </c>
      <c r="E87" s="22">
        <v>1175477888.8199999</v>
      </c>
      <c r="F87" s="22">
        <v>904667279.23000002</v>
      </c>
      <c r="G87" s="22">
        <v>5345.2799999713898</v>
      </c>
    </row>
    <row r="88" spans="1:8" x14ac:dyDescent="0.2">
      <c r="A88" s="32" t="s">
        <v>151</v>
      </c>
      <c r="B88" s="22">
        <v>3785947</v>
      </c>
      <c r="C88" s="22">
        <v>0</v>
      </c>
      <c r="D88" s="22">
        <v>3785947</v>
      </c>
      <c r="E88" s="22">
        <v>3785947</v>
      </c>
      <c r="F88" s="22">
        <v>3470445</v>
      </c>
      <c r="G88" s="22">
        <v>0</v>
      </c>
    </row>
    <row r="89" spans="1:8" x14ac:dyDescent="0.2">
      <c r="A89" s="32" t="s">
        <v>152</v>
      </c>
      <c r="B89" s="22">
        <v>20224565</v>
      </c>
      <c r="C89" s="22">
        <v>0</v>
      </c>
      <c r="D89" s="22">
        <v>20224565</v>
      </c>
      <c r="E89" s="22">
        <v>20224565</v>
      </c>
      <c r="F89" s="22">
        <v>18233229</v>
      </c>
      <c r="G89" s="22">
        <v>0</v>
      </c>
    </row>
    <row r="90" spans="1:8" x14ac:dyDescent="0.2">
      <c r="A90" s="32" t="s">
        <v>153</v>
      </c>
      <c r="B90" s="22">
        <v>3079194</v>
      </c>
      <c r="C90" s="22">
        <v>-157981.69</v>
      </c>
      <c r="D90" s="22">
        <v>2921212.31</v>
      </c>
      <c r="E90" s="22">
        <v>2921212.31</v>
      </c>
      <c r="F90" s="22">
        <v>1663151.85</v>
      </c>
      <c r="G90" s="22">
        <v>0</v>
      </c>
    </row>
    <row r="91" spans="1:8" x14ac:dyDescent="0.2">
      <c r="A91" s="32" t="s">
        <v>154</v>
      </c>
      <c r="B91" s="22">
        <v>150542067</v>
      </c>
      <c r="C91" s="22">
        <v>-3</v>
      </c>
      <c r="D91" s="22">
        <v>150542064</v>
      </c>
      <c r="E91" s="22">
        <v>150542064</v>
      </c>
      <c r="F91" s="22">
        <v>150542064</v>
      </c>
      <c r="G91" s="22">
        <v>0</v>
      </c>
    </row>
    <row r="92" spans="1:8" x14ac:dyDescent="0.2">
      <c r="A92" s="32" t="s">
        <v>155</v>
      </c>
      <c r="B92" s="22">
        <v>1475000000</v>
      </c>
      <c r="C92" s="22">
        <v>0</v>
      </c>
      <c r="D92" s="22">
        <v>1475000000</v>
      </c>
      <c r="E92" s="22">
        <v>1475000000</v>
      </c>
      <c r="F92" s="22">
        <v>1255973874</v>
      </c>
      <c r="G92" s="22">
        <v>0</v>
      </c>
    </row>
    <row r="93" spans="1:8" x14ac:dyDescent="0.2">
      <c r="A93" s="33" t="s">
        <v>13</v>
      </c>
      <c r="B93" s="9">
        <v>39736163698</v>
      </c>
      <c r="C93" s="9">
        <v>5704582039.5398865</v>
      </c>
      <c r="D93" s="9">
        <v>45440745737.540543</v>
      </c>
      <c r="E93" s="9">
        <v>44251783917.28051</v>
      </c>
      <c r="F93" s="9">
        <v>42836418511.720917</v>
      </c>
      <c r="G93" s="9">
        <v>1188961820.2600005</v>
      </c>
      <c r="H93" s="30"/>
    </row>
    <row r="94" spans="1:8" x14ac:dyDescent="0.2">
      <c r="A94" s="34" t="s">
        <v>23</v>
      </c>
      <c r="B94" s="22">
        <v>0</v>
      </c>
      <c r="C94" s="22">
        <v>14400000</v>
      </c>
      <c r="D94" s="22">
        <v>14400000</v>
      </c>
      <c r="E94" s="22">
        <v>14075150.859999999</v>
      </c>
      <c r="F94" s="22">
        <v>14075150.859999999</v>
      </c>
      <c r="G94" s="22">
        <v>324849.1400000006</v>
      </c>
    </row>
    <row r="95" spans="1:8" x14ac:dyDescent="0.2">
      <c r="A95" s="34" t="s">
        <v>24</v>
      </c>
      <c r="B95" s="22">
        <v>0</v>
      </c>
      <c r="C95" s="22">
        <v>1300855.57</v>
      </c>
      <c r="D95" s="22">
        <v>1300855.57</v>
      </c>
      <c r="E95" s="22">
        <v>1300505.3999999999</v>
      </c>
      <c r="F95" s="22">
        <v>1300505.3999999999</v>
      </c>
      <c r="G95" s="22">
        <v>350.17000000015832</v>
      </c>
    </row>
    <row r="96" spans="1:8" x14ac:dyDescent="0.2">
      <c r="A96" s="34" t="s">
        <v>25</v>
      </c>
      <c r="B96" s="22">
        <v>276874295</v>
      </c>
      <c r="C96" s="22">
        <v>776149602.29999995</v>
      </c>
      <c r="D96" s="22">
        <v>1053023897.3</v>
      </c>
      <c r="E96" s="22">
        <v>277631979.31</v>
      </c>
      <c r="F96" s="22">
        <v>270678564.50999999</v>
      </c>
      <c r="G96" s="22">
        <v>775391917.99000001</v>
      </c>
    </row>
    <row r="97" spans="1:7" x14ac:dyDescent="0.2">
      <c r="A97" s="34" t="s">
        <v>26</v>
      </c>
      <c r="B97" s="22">
        <v>0</v>
      </c>
      <c r="C97" s="22">
        <v>21645583</v>
      </c>
      <c r="D97" s="22">
        <v>21645583</v>
      </c>
      <c r="E97" s="22">
        <v>21645583</v>
      </c>
      <c r="F97" s="22">
        <v>21645583</v>
      </c>
      <c r="G97" s="22">
        <v>0</v>
      </c>
    </row>
    <row r="98" spans="1:7" x14ac:dyDescent="0.2">
      <c r="A98" s="34" t="s">
        <v>28</v>
      </c>
      <c r="B98" s="22">
        <v>0</v>
      </c>
      <c r="C98" s="22">
        <v>8000000</v>
      </c>
      <c r="D98" s="22">
        <v>8000000</v>
      </c>
      <c r="E98" s="22">
        <v>3397389.32</v>
      </c>
      <c r="F98" s="22">
        <v>3397389.32</v>
      </c>
      <c r="G98" s="22">
        <v>4602610.68</v>
      </c>
    </row>
    <row r="99" spans="1:7" x14ac:dyDescent="0.2">
      <c r="A99" s="34" t="s">
        <v>29</v>
      </c>
      <c r="B99" s="22">
        <v>19451960388</v>
      </c>
      <c r="C99" s="22">
        <v>3867833514.3000293</v>
      </c>
      <c r="D99" s="22">
        <v>23319793902.300549</v>
      </c>
      <c r="E99" s="22">
        <v>23269808625.03056</v>
      </c>
      <c r="F99" s="22">
        <v>22033556916.760941</v>
      </c>
      <c r="G99" s="22">
        <v>49985277.270000011</v>
      </c>
    </row>
    <row r="100" spans="1:7" x14ac:dyDescent="0.2">
      <c r="A100" s="34" t="s">
        <v>138</v>
      </c>
      <c r="B100" s="22">
        <v>3855073516</v>
      </c>
      <c r="C100" s="22">
        <v>3072941013.5900002</v>
      </c>
      <c r="D100" s="22">
        <v>6928014529.5900002</v>
      </c>
      <c r="E100" s="22">
        <v>6921173903.1300001</v>
      </c>
      <c r="F100" s="22">
        <v>6778994166.9200001</v>
      </c>
      <c r="G100" s="22">
        <v>6840626.4600000381</v>
      </c>
    </row>
    <row r="101" spans="1:7" x14ac:dyDescent="0.2">
      <c r="A101" s="34" t="s">
        <v>139</v>
      </c>
      <c r="B101" s="22">
        <v>15500000</v>
      </c>
      <c r="C101" s="22">
        <v>27397676.640000001</v>
      </c>
      <c r="D101" s="22">
        <v>42897676.640000001</v>
      </c>
      <c r="E101" s="22">
        <v>42801118.170000002</v>
      </c>
      <c r="F101" s="22">
        <v>42801118.159999996</v>
      </c>
      <c r="G101" s="22">
        <v>96558.469999998808</v>
      </c>
    </row>
    <row r="102" spans="1:7" x14ac:dyDescent="0.2">
      <c r="A102" s="34" t="s">
        <v>33</v>
      </c>
      <c r="B102" s="22">
        <v>0</v>
      </c>
      <c r="C102" s="22">
        <v>11560000</v>
      </c>
      <c r="D102" s="22">
        <v>11560000</v>
      </c>
      <c r="E102" s="22">
        <v>11560000</v>
      </c>
      <c r="F102" s="22">
        <v>11560000</v>
      </c>
      <c r="G102" s="22">
        <v>0</v>
      </c>
    </row>
    <row r="103" spans="1:7" x14ac:dyDescent="0.2">
      <c r="A103" s="34" t="s">
        <v>80</v>
      </c>
      <c r="B103" s="22">
        <v>0</v>
      </c>
      <c r="C103" s="22">
        <v>204080</v>
      </c>
      <c r="D103" s="22">
        <v>204080</v>
      </c>
      <c r="E103" s="22">
        <v>204080</v>
      </c>
      <c r="F103" s="22">
        <v>204080</v>
      </c>
      <c r="G103" s="22">
        <v>0</v>
      </c>
    </row>
    <row r="104" spans="1:7" x14ac:dyDescent="0.2">
      <c r="A104" s="34" t="s">
        <v>34</v>
      </c>
      <c r="B104" s="22">
        <v>6294495878</v>
      </c>
      <c r="C104" s="22">
        <v>-278133620.39999998</v>
      </c>
      <c r="D104" s="22">
        <v>6016362257.6000004</v>
      </c>
      <c r="E104" s="22">
        <v>6016362256</v>
      </c>
      <c r="F104" s="22">
        <v>6016362256</v>
      </c>
      <c r="G104" s="22">
        <v>1.6000003814697266</v>
      </c>
    </row>
    <row r="105" spans="1:7" x14ac:dyDescent="0.2">
      <c r="A105" s="34" t="s">
        <v>36</v>
      </c>
      <c r="B105" s="22">
        <v>1936813065</v>
      </c>
      <c r="C105" s="22">
        <v>9307265</v>
      </c>
      <c r="D105" s="22">
        <v>1946120330</v>
      </c>
      <c r="E105" s="22">
        <v>1656367773.98</v>
      </c>
      <c r="F105" s="22">
        <v>1643501845.3099999</v>
      </c>
      <c r="G105" s="22">
        <v>289752556.01999998</v>
      </c>
    </row>
    <row r="106" spans="1:7" x14ac:dyDescent="0.2">
      <c r="A106" s="34" t="s">
        <v>39</v>
      </c>
      <c r="B106" s="22">
        <v>356508885</v>
      </c>
      <c r="C106" s="22">
        <v>-12766662.26</v>
      </c>
      <c r="D106" s="22">
        <v>343742222.74000001</v>
      </c>
      <c r="E106" s="22">
        <v>339784600.06</v>
      </c>
      <c r="F106" s="22">
        <v>339766438.95999998</v>
      </c>
      <c r="G106" s="22">
        <v>3957622.6800000072</v>
      </c>
    </row>
    <row r="107" spans="1:7" x14ac:dyDescent="0.2">
      <c r="A107" s="34" t="s">
        <v>40</v>
      </c>
      <c r="B107" s="22">
        <v>0</v>
      </c>
      <c r="C107" s="22">
        <v>2188000</v>
      </c>
      <c r="D107" s="22">
        <v>2188000</v>
      </c>
      <c r="E107" s="22">
        <v>2188000</v>
      </c>
      <c r="F107" s="22">
        <v>2188000</v>
      </c>
      <c r="G107" s="22">
        <v>0</v>
      </c>
    </row>
    <row r="108" spans="1:7" x14ac:dyDescent="0.2">
      <c r="A108" s="34" t="s">
        <v>45</v>
      </c>
      <c r="B108" s="22">
        <v>1980986639</v>
      </c>
      <c r="C108" s="22">
        <v>379547136.70999998</v>
      </c>
      <c r="D108" s="22">
        <v>2360533775.71</v>
      </c>
      <c r="E108" s="22">
        <v>2360533775.71</v>
      </c>
      <c r="F108" s="22">
        <v>2360533775.71</v>
      </c>
      <c r="G108" s="22">
        <v>0</v>
      </c>
    </row>
    <row r="109" spans="1:7" x14ac:dyDescent="0.2">
      <c r="A109" s="34" t="s">
        <v>46</v>
      </c>
      <c r="B109" s="22">
        <v>612043288</v>
      </c>
      <c r="C109" s="22">
        <v>6225652.7300000004</v>
      </c>
      <c r="D109" s="22">
        <v>618268940.73000002</v>
      </c>
      <c r="E109" s="22">
        <v>617900644.82000005</v>
      </c>
      <c r="F109" s="22">
        <v>617900644.82000005</v>
      </c>
      <c r="G109" s="22">
        <v>368295.90999996662</v>
      </c>
    </row>
    <row r="110" spans="1:7" x14ac:dyDescent="0.2">
      <c r="A110" s="34" t="s">
        <v>54</v>
      </c>
      <c r="B110" s="22">
        <v>0</v>
      </c>
      <c r="C110" s="22">
        <v>906432</v>
      </c>
      <c r="D110" s="22">
        <v>906432</v>
      </c>
      <c r="E110" s="22">
        <v>906432</v>
      </c>
      <c r="F110" s="22">
        <v>906432</v>
      </c>
      <c r="G110" s="22">
        <v>0</v>
      </c>
    </row>
    <row r="111" spans="1:7" x14ac:dyDescent="0.2">
      <c r="A111" s="34" t="s">
        <v>56</v>
      </c>
      <c r="B111" s="22">
        <v>630478054</v>
      </c>
      <c r="C111" s="22">
        <v>54413683.649999999</v>
      </c>
      <c r="D111" s="22">
        <v>684891737.64999998</v>
      </c>
      <c r="E111" s="22">
        <v>684891737.64999998</v>
      </c>
      <c r="F111" s="22">
        <v>684891737.64999998</v>
      </c>
      <c r="G111" s="22">
        <v>0</v>
      </c>
    </row>
    <row r="112" spans="1:7" x14ac:dyDescent="0.2">
      <c r="A112" s="34" t="s">
        <v>57</v>
      </c>
      <c r="B112" s="22">
        <v>217773935</v>
      </c>
      <c r="C112" s="22">
        <v>4762167.22</v>
      </c>
      <c r="D112" s="22">
        <v>222536102.22</v>
      </c>
      <c r="E112" s="22">
        <v>222536102.22</v>
      </c>
      <c r="F112" s="22">
        <v>222536102.22</v>
      </c>
      <c r="G112" s="22">
        <v>0</v>
      </c>
    </row>
    <row r="113" spans="1:7" x14ac:dyDescent="0.2">
      <c r="A113" s="34" t="s">
        <v>58</v>
      </c>
      <c r="B113" s="22">
        <v>29579104</v>
      </c>
      <c r="C113" s="22">
        <v>9286758</v>
      </c>
      <c r="D113" s="22">
        <v>38865862</v>
      </c>
      <c r="E113" s="22">
        <v>38865862</v>
      </c>
      <c r="F113" s="22">
        <v>38865862</v>
      </c>
      <c r="G113" s="22">
        <v>0</v>
      </c>
    </row>
    <row r="114" spans="1:7" x14ac:dyDescent="0.2">
      <c r="A114" s="34" t="s">
        <v>59</v>
      </c>
      <c r="B114" s="22">
        <v>461967876</v>
      </c>
      <c r="C114" s="22">
        <v>22942765.5</v>
      </c>
      <c r="D114" s="22">
        <v>484910641.5</v>
      </c>
      <c r="E114" s="22">
        <v>484910641.5</v>
      </c>
      <c r="F114" s="22">
        <v>468206663</v>
      </c>
      <c r="G114" s="22">
        <v>0</v>
      </c>
    </row>
    <row r="115" spans="1:7" x14ac:dyDescent="0.2">
      <c r="A115" s="34" t="s">
        <v>141</v>
      </c>
      <c r="B115" s="22">
        <v>121031264</v>
      </c>
      <c r="C115" s="22">
        <v>13852362.609999999</v>
      </c>
      <c r="D115" s="22">
        <v>134883626.61000001</v>
      </c>
      <c r="E115" s="22">
        <v>134883626.61000001</v>
      </c>
      <c r="F115" s="22">
        <v>134883626.61000001</v>
      </c>
      <c r="G115" s="22">
        <v>0</v>
      </c>
    </row>
    <row r="116" spans="1:7" x14ac:dyDescent="0.2">
      <c r="A116" s="34" t="s">
        <v>81</v>
      </c>
      <c r="B116" s="22">
        <v>533209801</v>
      </c>
      <c r="C116" s="22">
        <v>-11450031.07</v>
      </c>
      <c r="D116" s="22">
        <v>521759769.93000001</v>
      </c>
      <c r="E116" s="22">
        <v>521749812.88</v>
      </c>
      <c r="F116" s="22">
        <v>521749812.88</v>
      </c>
      <c r="G116" s="22">
        <v>9957.0500000119209</v>
      </c>
    </row>
    <row r="117" spans="1:7" x14ac:dyDescent="0.2">
      <c r="A117" s="34" t="s">
        <v>60</v>
      </c>
      <c r="B117" s="22">
        <v>38606045</v>
      </c>
      <c r="C117" s="22">
        <v>308596</v>
      </c>
      <c r="D117" s="22">
        <v>38914641</v>
      </c>
      <c r="E117" s="22">
        <v>38914641</v>
      </c>
      <c r="F117" s="22">
        <v>38914641</v>
      </c>
      <c r="G117" s="22">
        <v>0</v>
      </c>
    </row>
    <row r="118" spans="1:7" x14ac:dyDescent="0.2">
      <c r="A118" s="34" t="s">
        <v>61</v>
      </c>
      <c r="B118" s="22">
        <v>17810342</v>
      </c>
      <c r="C118" s="22">
        <v>110150.9</v>
      </c>
      <c r="D118" s="22">
        <v>17920492.899999999</v>
      </c>
      <c r="E118" s="22">
        <v>17920492.899999999</v>
      </c>
      <c r="F118" s="22">
        <v>17920492.899999999</v>
      </c>
      <c r="G118" s="22">
        <v>0</v>
      </c>
    </row>
    <row r="119" spans="1:7" x14ac:dyDescent="0.2">
      <c r="A119" s="34" t="s">
        <v>68</v>
      </c>
      <c r="B119" s="22">
        <v>105067538</v>
      </c>
      <c r="C119" s="22">
        <v>398399301.37</v>
      </c>
      <c r="D119" s="22">
        <v>503466839.37</v>
      </c>
      <c r="E119" s="22">
        <v>503466839.37</v>
      </c>
      <c r="F119" s="22">
        <v>503466839.37</v>
      </c>
      <c r="G119" s="22">
        <v>0</v>
      </c>
    </row>
    <row r="120" spans="1:7" x14ac:dyDescent="0.2">
      <c r="A120" s="34" t="s">
        <v>70</v>
      </c>
      <c r="B120" s="22">
        <v>3919464</v>
      </c>
      <c r="C120" s="22">
        <v>3360713.18</v>
      </c>
      <c r="D120" s="22">
        <v>7280177.1799999997</v>
      </c>
      <c r="E120" s="22">
        <v>7280177.1799999997</v>
      </c>
      <c r="F120" s="22">
        <v>7280177.1799999997</v>
      </c>
      <c r="G120" s="22">
        <v>0</v>
      </c>
    </row>
    <row r="121" spans="1:7" x14ac:dyDescent="0.2">
      <c r="A121" s="34" t="s">
        <v>71</v>
      </c>
      <c r="B121" s="22">
        <v>3711841</v>
      </c>
      <c r="C121" s="22">
        <v>479678</v>
      </c>
      <c r="D121" s="22">
        <v>4191519</v>
      </c>
      <c r="E121" s="22">
        <v>4191519</v>
      </c>
      <c r="F121" s="22">
        <v>3920201</v>
      </c>
      <c r="G121" s="22">
        <v>0</v>
      </c>
    </row>
    <row r="122" spans="1:7" x14ac:dyDescent="0.2">
      <c r="A122" s="32" t="s">
        <v>164</v>
      </c>
      <c r="B122" s="22">
        <v>2788966533</v>
      </c>
      <c r="C122" s="22">
        <v>-2788966533</v>
      </c>
      <c r="D122" s="22">
        <v>0</v>
      </c>
      <c r="E122" s="22">
        <v>0</v>
      </c>
      <c r="F122" s="22">
        <v>0</v>
      </c>
      <c r="G122" s="22">
        <v>0</v>
      </c>
    </row>
    <row r="123" spans="1:7" x14ac:dyDescent="0.2">
      <c r="A123" s="34" t="s">
        <v>76</v>
      </c>
      <c r="B123" s="22">
        <v>0</v>
      </c>
      <c r="C123" s="22">
        <v>350000</v>
      </c>
      <c r="D123" s="22">
        <v>350000</v>
      </c>
      <c r="E123" s="22">
        <v>350000</v>
      </c>
      <c r="F123" s="22">
        <v>350000</v>
      </c>
      <c r="G123" s="22">
        <v>0</v>
      </c>
    </row>
    <row r="124" spans="1:7" x14ac:dyDescent="0.2">
      <c r="A124" s="34" t="s">
        <v>77</v>
      </c>
      <c r="B124" s="22">
        <v>0</v>
      </c>
      <c r="C124" s="22">
        <v>30161165</v>
      </c>
      <c r="D124" s="22">
        <v>30161165</v>
      </c>
      <c r="E124" s="22">
        <v>30160568.18</v>
      </c>
      <c r="F124" s="22">
        <v>30160568.18</v>
      </c>
      <c r="G124" s="22">
        <v>596.82000000029802</v>
      </c>
    </row>
    <row r="125" spans="1:7" x14ac:dyDescent="0.2">
      <c r="A125" s="34" t="s">
        <v>150</v>
      </c>
      <c r="B125" s="22">
        <v>0</v>
      </c>
      <c r="C125" s="22">
        <v>57630600</v>
      </c>
      <c r="D125" s="22">
        <v>57630600</v>
      </c>
      <c r="E125" s="22">
        <v>0</v>
      </c>
      <c r="F125" s="22">
        <v>0</v>
      </c>
      <c r="G125" s="22">
        <v>57630600</v>
      </c>
    </row>
    <row r="126" spans="1:7" x14ac:dyDescent="0.2">
      <c r="A126" s="34" t="s">
        <v>151</v>
      </c>
      <c r="B126" s="22">
        <v>3785947</v>
      </c>
      <c r="C126" s="22">
        <v>234133</v>
      </c>
      <c r="D126" s="22">
        <v>4020080</v>
      </c>
      <c r="E126" s="22">
        <v>4020080</v>
      </c>
      <c r="F126" s="22">
        <v>3898920</v>
      </c>
      <c r="G126" s="22">
        <v>0</v>
      </c>
    </row>
    <row r="127" spans="1:7" x14ac:dyDescent="0.2">
      <c r="A127" s="1" t="s">
        <v>10</v>
      </c>
      <c r="B127" s="10">
        <v>75914903948</v>
      </c>
      <c r="C127" s="10">
        <v>7558303291.5698872</v>
      </c>
      <c r="D127" s="10">
        <v>83473207239.570587</v>
      </c>
      <c r="E127" s="10">
        <v>78653830411.690521</v>
      </c>
      <c r="F127" s="10">
        <v>72189635936.160919</v>
      </c>
      <c r="G127" s="10">
        <v>4819376827.8799992</v>
      </c>
    </row>
    <row r="128" spans="1:7" ht="13.5" thickBot="1" x14ac:dyDescent="0.25">
      <c r="A128" s="2"/>
      <c r="B128" s="8"/>
      <c r="C128" s="8"/>
      <c r="D128" s="8"/>
      <c r="E128" s="8"/>
      <c r="F128" s="8"/>
      <c r="G128" s="8"/>
    </row>
  </sheetData>
  <mergeCells count="9">
    <mergeCell ref="A8:A9"/>
    <mergeCell ref="B8:F8"/>
    <mergeCell ref="G8:G9"/>
    <mergeCell ref="A2:G2"/>
    <mergeCell ref="A3:G3"/>
    <mergeCell ref="A4:G4"/>
    <mergeCell ref="A7:G7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workbookViewId="0">
      <selection activeCell="B11" sqref="B11"/>
    </sheetView>
  </sheetViews>
  <sheetFormatPr baseColWidth="10" defaultRowHeight="12.75" x14ac:dyDescent="0.2"/>
  <sheetData>
    <row r="3" spans="2:11" x14ac:dyDescent="0.2">
      <c r="B3" s="23" t="s">
        <v>94</v>
      </c>
      <c r="C3" s="23" t="s">
        <v>95</v>
      </c>
      <c r="D3" s="23"/>
      <c r="E3" s="23" t="s">
        <v>96</v>
      </c>
      <c r="F3" s="23" t="s">
        <v>97</v>
      </c>
      <c r="G3" s="23"/>
      <c r="H3" s="23"/>
      <c r="I3" s="23"/>
      <c r="J3" s="23"/>
      <c r="K3" s="23"/>
    </row>
    <row r="4" spans="2:11" x14ac:dyDescent="0.2">
      <c r="B4" s="26" t="s">
        <v>135</v>
      </c>
      <c r="C4" s="26" t="s">
        <v>136</v>
      </c>
      <c r="D4" s="23"/>
      <c r="E4" s="23" t="str">
        <f>+VLOOKUP(MID(B4,4,3),$I$4:$J$15,2,FALSE)</f>
        <v>Enero</v>
      </c>
      <c r="F4" s="23" t="str">
        <f>+VLOOKUP(RIGHT(B4,3),$I$4:$J$15,2,FALSE)</f>
        <v>Diciembre</v>
      </c>
      <c r="G4" s="23"/>
      <c r="H4" s="23"/>
      <c r="I4" s="23" t="s">
        <v>100</v>
      </c>
      <c r="J4" s="23" t="s">
        <v>98</v>
      </c>
      <c r="K4" s="24" t="s">
        <v>101</v>
      </c>
    </row>
    <row r="5" spans="2:11" x14ac:dyDescent="0.2">
      <c r="B5" s="23"/>
      <c r="C5" s="23"/>
      <c r="D5" s="23"/>
      <c r="E5" s="25" t="str">
        <f>+VLOOKUP(E4,$J$4:$K$15,2,FALSE)</f>
        <v>01</v>
      </c>
      <c r="F5" s="23" t="str">
        <f>+VLOOKUP(F4,$J$4:$K$15,2,FALSE)</f>
        <v>12</v>
      </c>
      <c r="G5" s="23"/>
      <c r="H5" s="23"/>
      <c r="I5" s="23" t="s">
        <v>103</v>
      </c>
      <c r="J5" s="23" t="s">
        <v>104</v>
      </c>
      <c r="K5" s="24" t="s">
        <v>105</v>
      </c>
    </row>
    <row r="6" spans="2:11" x14ac:dyDescent="0.2">
      <c r="B6" s="23" t="s">
        <v>106</v>
      </c>
      <c r="C6" s="23"/>
      <c r="D6" s="23"/>
      <c r="E6" s="23"/>
      <c r="F6" s="23"/>
      <c r="G6" s="23"/>
      <c r="H6" s="23"/>
      <c r="I6" s="23" t="s">
        <v>107</v>
      </c>
      <c r="J6" s="23" t="s">
        <v>99</v>
      </c>
      <c r="K6" s="24" t="s">
        <v>102</v>
      </c>
    </row>
    <row r="7" spans="2:11" x14ac:dyDescent="0.2">
      <c r="B7" s="23"/>
      <c r="C7" s="23"/>
      <c r="D7" s="23"/>
      <c r="E7" s="23"/>
      <c r="F7" s="23"/>
      <c r="G7" s="23"/>
      <c r="H7" s="23"/>
      <c r="I7" s="23" t="s">
        <v>108</v>
      </c>
      <c r="J7" s="23" t="s">
        <v>109</v>
      </c>
      <c r="K7" s="24" t="s">
        <v>110</v>
      </c>
    </row>
    <row r="8" spans="2:11" x14ac:dyDescent="0.2">
      <c r="B8" s="23"/>
      <c r="C8" s="23"/>
      <c r="D8" s="23"/>
      <c r="E8" s="23"/>
      <c r="F8" s="23"/>
      <c r="G8" s="23"/>
      <c r="H8" s="23"/>
      <c r="I8" s="23" t="s">
        <v>111</v>
      </c>
      <c r="J8" s="23" t="s">
        <v>112</v>
      </c>
      <c r="K8" s="24" t="s">
        <v>113</v>
      </c>
    </row>
    <row r="9" spans="2:11" x14ac:dyDescent="0.2">
      <c r="B9" s="23"/>
      <c r="C9" s="23"/>
      <c r="D9" s="23"/>
      <c r="E9" s="23"/>
      <c r="F9" s="23"/>
      <c r="G9" s="23"/>
      <c r="H9" s="23"/>
      <c r="I9" s="23" t="s">
        <v>114</v>
      </c>
      <c r="J9" s="23" t="s">
        <v>115</v>
      </c>
      <c r="K9" s="24" t="s">
        <v>116</v>
      </c>
    </row>
    <row r="10" spans="2:11" x14ac:dyDescent="0.2">
      <c r="B10" s="23" t="str">
        <f>CONCATENATE("Del ",1," de ", E4, " al ",DAY(EOMONTH(DATE("20"&amp;C4,F5,1),0))," de ",F4," del ","20"&amp;C4)</f>
        <v>Del 1 de Enero al 31 de Diciembre del 2020</v>
      </c>
      <c r="C10" s="23"/>
      <c r="D10" s="23"/>
      <c r="E10" s="23"/>
      <c r="F10" s="23"/>
      <c r="G10" s="23"/>
      <c r="H10" s="23"/>
      <c r="I10" s="23" t="s">
        <v>117</v>
      </c>
      <c r="J10" s="23" t="s">
        <v>118</v>
      </c>
      <c r="K10" s="24" t="s">
        <v>119</v>
      </c>
    </row>
    <row r="11" spans="2:11" x14ac:dyDescent="0.2">
      <c r="B11" s="23"/>
      <c r="C11" s="23"/>
      <c r="D11" s="23"/>
      <c r="E11" s="23"/>
      <c r="F11" s="23"/>
      <c r="G11" s="23"/>
      <c r="H11" s="23"/>
      <c r="I11" s="23" t="s">
        <v>120</v>
      </c>
      <c r="J11" s="23" t="s">
        <v>121</v>
      </c>
      <c r="K11" s="24" t="s">
        <v>122</v>
      </c>
    </row>
    <row r="12" spans="2:11" x14ac:dyDescent="0.2">
      <c r="B12" s="23"/>
      <c r="C12" s="23"/>
      <c r="D12" s="23"/>
      <c r="E12" s="23"/>
      <c r="F12" s="23"/>
      <c r="G12" s="23"/>
      <c r="H12" s="23"/>
      <c r="I12" s="23" t="s">
        <v>123</v>
      </c>
      <c r="J12" s="23" t="s">
        <v>124</v>
      </c>
      <c r="K12" s="24" t="s">
        <v>125</v>
      </c>
    </row>
    <row r="13" spans="2:11" x14ac:dyDescent="0.2">
      <c r="B13" s="23"/>
      <c r="C13" s="23"/>
      <c r="D13" s="23"/>
      <c r="E13" s="23"/>
      <c r="F13" s="23"/>
      <c r="G13" s="23"/>
      <c r="H13" s="23"/>
      <c r="I13" s="23" t="s">
        <v>126</v>
      </c>
      <c r="J13" s="23" t="s">
        <v>127</v>
      </c>
      <c r="K13" s="24" t="s">
        <v>128</v>
      </c>
    </row>
    <row r="14" spans="2:11" x14ac:dyDescent="0.2">
      <c r="B14" s="23"/>
      <c r="C14" s="23"/>
      <c r="D14" s="23"/>
      <c r="E14" s="23"/>
      <c r="F14" s="23"/>
      <c r="G14" s="23"/>
      <c r="H14" s="23"/>
      <c r="I14" s="23" t="s">
        <v>129</v>
      </c>
      <c r="J14" s="23" t="s">
        <v>130</v>
      </c>
      <c r="K14" s="24" t="s">
        <v>131</v>
      </c>
    </row>
    <row r="15" spans="2:11" x14ac:dyDescent="0.2">
      <c r="B15" s="23"/>
      <c r="C15" s="23"/>
      <c r="D15" s="23"/>
      <c r="E15" s="23"/>
      <c r="F15" s="23"/>
      <c r="G15" s="23"/>
      <c r="H15" s="23"/>
      <c r="I15" s="23" t="s">
        <v>132</v>
      </c>
      <c r="J15" s="23" t="s">
        <v>133</v>
      </c>
      <c r="K15" s="24" t="s">
        <v>134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9"/>
  <sheetViews>
    <sheetView zoomScale="80" zoomScaleNormal="80" workbookViewId="0">
      <selection activeCell="I2" sqref="I2"/>
    </sheetView>
  </sheetViews>
  <sheetFormatPr baseColWidth="10" defaultColWidth="11.42578125" defaultRowHeight="12.75" x14ac:dyDescent="0.2"/>
  <cols>
    <col min="1" max="1" width="45.5703125" bestFit="1" customWidth="1"/>
    <col min="2" max="2" width="138.42578125" bestFit="1" customWidth="1"/>
    <col min="3" max="3" width="21.42578125" bestFit="1" customWidth="1"/>
    <col min="4" max="4" width="28.42578125" bestFit="1" customWidth="1"/>
    <col min="5" max="5" width="21.42578125" bestFit="1" customWidth="1"/>
    <col min="6" max="7" width="17.42578125" bestFit="1" customWidth="1"/>
    <col min="8" max="8" width="19.5703125" bestFit="1" customWidth="1"/>
    <col min="9" max="9" width="22.5703125" bestFit="1" customWidth="1"/>
    <col min="10" max="10" width="17.28515625" customWidth="1"/>
    <col min="11" max="11" width="49.7109375" customWidth="1"/>
  </cols>
  <sheetData>
    <row r="1" spans="1:17" ht="63.75" x14ac:dyDescent="0.2">
      <c r="A1" s="6" t="s">
        <v>18</v>
      </c>
      <c r="B1" s="6" t="s">
        <v>14</v>
      </c>
      <c r="C1" s="20" t="s">
        <v>84</v>
      </c>
      <c r="D1" s="20" t="s">
        <v>85</v>
      </c>
      <c r="E1" s="20" t="s">
        <v>86</v>
      </c>
      <c r="F1" s="20" t="s">
        <v>87</v>
      </c>
      <c r="G1" s="20" t="s">
        <v>88</v>
      </c>
      <c r="H1" s="20" t="s">
        <v>89</v>
      </c>
      <c r="J1" s="6" t="s">
        <v>18</v>
      </c>
      <c r="K1" s="6" t="s">
        <v>14</v>
      </c>
      <c r="L1" s="20" t="s">
        <v>84</v>
      </c>
      <c r="M1" s="20" t="s">
        <v>85</v>
      </c>
      <c r="N1" s="20" t="s">
        <v>86</v>
      </c>
      <c r="O1" s="20" t="s">
        <v>87</v>
      </c>
      <c r="P1" s="20" t="s">
        <v>88</v>
      </c>
      <c r="Q1" s="20" t="s">
        <v>89</v>
      </c>
    </row>
    <row r="2" spans="1:17" x14ac:dyDescent="0.2">
      <c r="A2" s="3" t="s">
        <v>93</v>
      </c>
      <c r="B2" s="3" t="s">
        <v>20</v>
      </c>
      <c r="C2" s="18">
        <v>800986665</v>
      </c>
      <c r="D2" s="11">
        <v>0</v>
      </c>
      <c r="E2" s="18">
        <v>800986665</v>
      </c>
      <c r="F2" s="12">
        <v>800986632</v>
      </c>
      <c r="G2" s="12">
        <v>800986632</v>
      </c>
      <c r="H2" s="12">
        <v>33</v>
      </c>
      <c r="I2" t="str">
        <f>+"B"&amp;MATCH("2",fuente1!A1:A210,0)</f>
        <v>B83</v>
      </c>
      <c r="J2" t="str">
        <f>+RIGHT(I2,2)</f>
        <v>83</v>
      </c>
      <c r="K2" s="21" t="str">
        <f ca="1">+INDIRECT(I2,TRUE)</f>
        <v>SECRETARÍA DE GOBIERNO</v>
      </c>
      <c r="L2">
        <f ca="1">+INDIRECT("C"&amp;J2,TRUE)</f>
        <v>0</v>
      </c>
      <c r="M2">
        <f ca="1">+INDIRECT("D"&amp;J2,TRUE)</f>
        <v>14400000</v>
      </c>
      <c r="N2">
        <f ca="1">+INDIRECT("e"&amp;J2,TRUE)</f>
        <v>14400000</v>
      </c>
      <c r="O2">
        <f ca="1">+INDIRECT("f"&amp;J2,TRUE)</f>
        <v>14075150.859999999</v>
      </c>
      <c r="P2">
        <f ca="1">+INDIRECT("g"&amp;J2,TRUE)</f>
        <v>14075150.859999999</v>
      </c>
      <c r="Q2">
        <f ca="1">+INDIRECT("h"&amp;J2,TRUE)</f>
        <v>324849.14</v>
      </c>
    </row>
    <row r="3" spans="1:17" x14ac:dyDescent="0.2">
      <c r="A3" s="3" t="s">
        <v>93</v>
      </c>
      <c r="B3" s="3" t="s">
        <v>21</v>
      </c>
      <c r="C3" s="18">
        <v>1438592600</v>
      </c>
      <c r="D3" s="11">
        <v>0</v>
      </c>
      <c r="E3" s="18">
        <v>1438592600</v>
      </c>
      <c r="F3" s="12">
        <v>1438592600</v>
      </c>
      <c r="G3" s="12">
        <v>1313485963</v>
      </c>
      <c r="H3" s="11">
        <v>0</v>
      </c>
      <c r="I3" s="17" t="str">
        <f>+"B"&amp;(J2+1)</f>
        <v>B84</v>
      </c>
      <c r="J3">
        <f>+J2+1</f>
        <v>84</v>
      </c>
      <c r="K3" s="21" t="str">
        <f t="shared" ref="K3:K66" ca="1" si="0">+INDIRECT(I3,TRUE)</f>
        <v>SECRETARÍA DE FINANZAS Y ADMINISTRACIÓN</v>
      </c>
      <c r="L3">
        <f t="shared" ref="L3:L66" ca="1" si="1">+INDIRECT("C"&amp;J3,TRUE)</f>
        <v>0</v>
      </c>
      <c r="M3">
        <f t="shared" ref="M3:M66" ca="1" si="2">+INDIRECT("D"&amp;J3,TRUE)</f>
        <v>1300855.57</v>
      </c>
      <c r="N3">
        <f t="shared" ref="N3:N66" ca="1" si="3">+INDIRECT("e"&amp;J3,TRUE)</f>
        <v>1300855.57</v>
      </c>
      <c r="O3">
        <f t="shared" ref="O3:O66" ca="1" si="4">+INDIRECT("f"&amp;J3,TRUE)</f>
        <v>1300505.3999999999</v>
      </c>
      <c r="P3">
        <f t="shared" ref="P3:P66" ca="1" si="5">+INDIRECT("g"&amp;J3,TRUE)</f>
        <v>1300505.3999999999</v>
      </c>
      <c r="Q3">
        <f t="shared" ref="Q3:Q66" ca="1" si="6">+INDIRECT("h"&amp;J3,TRUE)</f>
        <v>350.17</v>
      </c>
    </row>
    <row r="4" spans="1:17" x14ac:dyDescent="0.2">
      <c r="A4" s="3" t="s">
        <v>93</v>
      </c>
      <c r="B4" s="3" t="s">
        <v>17</v>
      </c>
      <c r="C4" s="18">
        <v>97083116</v>
      </c>
      <c r="D4" s="12">
        <v>-30816540.170000002</v>
      </c>
      <c r="E4" s="18">
        <v>66266575.829999998</v>
      </c>
      <c r="F4" s="12">
        <v>66266575.829999998</v>
      </c>
      <c r="G4" s="12">
        <v>51657442.100000001</v>
      </c>
      <c r="H4" s="11">
        <v>0</v>
      </c>
      <c r="I4" s="17" t="str">
        <f t="shared" ref="I4:I67" si="7">+"B"&amp;(J3+1)</f>
        <v>B85</v>
      </c>
      <c r="J4">
        <f t="shared" ref="J4:J67" si="8">+J3+1</f>
        <v>85</v>
      </c>
      <c r="K4" s="21" t="str">
        <f t="shared" ca="1" si="0"/>
        <v>SECRETARÍA DE COMUNICACIONES Y OBRAS PUBLICAS</v>
      </c>
      <c r="L4">
        <f t="shared" ca="1" si="1"/>
        <v>276874295</v>
      </c>
      <c r="M4">
        <f t="shared" ca="1" si="2"/>
        <v>776149602.29999995</v>
      </c>
      <c r="N4">
        <f t="shared" ca="1" si="3"/>
        <v>1053023897.3</v>
      </c>
      <c r="O4">
        <f t="shared" ca="1" si="4"/>
        <v>277631979.31</v>
      </c>
      <c r="P4">
        <f t="shared" ca="1" si="5"/>
        <v>270678564.50999999</v>
      </c>
      <c r="Q4">
        <f t="shared" ca="1" si="6"/>
        <v>775391917.99000001</v>
      </c>
    </row>
    <row r="5" spans="1:17" x14ac:dyDescent="0.2">
      <c r="A5" s="3" t="s">
        <v>93</v>
      </c>
      <c r="B5" s="3" t="s">
        <v>137</v>
      </c>
      <c r="C5" s="18">
        <v>73053953</v>
      </c>
      <c r="D5" s="12">
        <v>11945208.73</v>
      </c>
      <c r="E5" s="18">
        <v>84999161.730000004</v>
      </c>
      <c r="F5" s="12">
        <v>84996061.730000004</v>
      </c>
      <c r="G5" s="12">
        <v>64910634.210000001</v>
      </c>
      <c r="H5" s="12">
        <v>3100</v>
      </c>
      <c r="I5" s="17" t="str">
        <f t="shared" si="7"/>
        <v>B86</v>
      </c>
      <c r="J5">
        <f t="shared" si="8"/>
        <v>86</v>
      </c>
      <c r="K5" s="21" t="str">
        <f t="shared" ca="1" si="0"/>
        <v>SECRETARÍA DE DESARROLLO RURAL Y AGROALIMENTARIO</v>
      </c>
      <c r="L5">
        <f t="shared" ca="1" si="1"/>
        <v>0</v>
      </c>
      <c r="M5">
        <f t="shared" ca="1" si="2"/>
        <v>21645583</v>
      </c>
      <c r="N5">
        <f t="shared" ca="1" si="3"/>
        <v>21645583</v>
      </c>
      <c r="O5">
        <f t="shared" ca="1" si="4"/>
        <v>21645583</v>
      </c>
      <c r="P5">
        <f t="shared" ca="1" si="5"/>
        <v>21645583</v>
      </c>
      <c r="Q5">
        <f t="shared" ca="1" si="6"/>
        <v>0</v>
      </c>
    </row>
    <row r="6" spans="1:17" x14ac:dyDescent="0.2">
      <c r="A6" s="3" t="s">
        <v>93</v>
      </c>
      <c r="B6" s="3" t="s">
        <v>22</v>
      </c>
      <c r="C6" s="18">
        <v>65041693</v>
      </c>
      <c r="D6" s="12">
        <v>-5827210.6699999999</v>
      </c>
      <c r="E6" s="18">
        <v>59214482.329999998</v>
      </c>
      <c r="F6" s="12">
        <v>59214482.329999998</v>
      </c>
      <c r="G6" s="12">
        <v>51626614.659999996</v>
      </c>
      <c r="H6" s="11">
        <v>0</v>
      </c>
      <c r="I6" s="17" t="str">
        <f t="shared" si="7"/>
        <v>B87</v>
      </c>
      <c r="J6">
        <f t="shared" si="8"/>
        <v>87</v>
      </c>
      <c r="K6" s="21" t="str">
        <f t="shared" ca="1" si="0"/>
        <v>SECRETARÍA DE TURISMO</v>
      </c>
      <c r="L6">
        <f t="shared" ca="1" si="1"/>
        <v>0</v>
      </c>
      <c r="M6">
        <f t="shared" ca="1" si="2"/>
        <v>8000000</v>
      </c>
      <c r="N6">
        <f t="shared" ca="1" si="3"/>
        <v>8000000</v>
      </c>
      <c r="O6">
        <f t="shared" ca="1" si="4"/>
        <v>3397389.32</v>
      </c>
      <c r="P6">
        <f t="shared" ca="1" si="5"/>
        <v>3397389.32</v>
      </c>
      <c r="Q6">
        <f t="shared" ca="1" si="6"/>
        <v>4602610.68</v>
      </c>
    </row>
    <row r="7" spans="1:17" x14ac:dyDescent="0.2">
      <c r="A7" s="3" t="s">
        <v>93</v>
      </c>
      <c r="B7" s="3" t="s">
        <v>23</v>
      </c>
      <c r="C7" s="18">
        <v>827297105</v>
      </c>
      <c r="D7" s="12">
        <v>88671382.120000005</v>
      </c>
      <c r="E7" s="18">
        <v>915968487.12</v>
      </c>
      <c r="F7" s="12">
        <v>915621287.25999999</v>
      </c>
      <c r="G7" s="12">
        <v>608239354.77999997</v>
      </c>
      <c r="H7" s="12">
        <v>347199.86</v>
      </c>
      <c r="I7" s="17" t="str">
        <f t="shared" si="7"/>
        <v>B88</v>
      </c>
      <c r="J7">
        <f t="shared" si="8"/>
        <v>88</v>
      </c>
      <c r="K7" s="21" t="str">
        <f t="shared" ca="1" si="0"/>
        <v>SECRETARÍA DE EDUCACIÓN</v>
      </c>
      <c r="L7">
        <f t="shared" ca="1" si="1"/>
        <v>19451960388</v>
      </c>
      <c r="M7">
        <f t="shared" ca="1" si="2"/>
        <v>3865131809.0100002</v>
      </c>
      <c r="N7">
        <f t="shared" ca="1" si="3"/>
        <v>23317092197.009998</v>
      </c>
      <c r="O7">
        <f t="shared" ca="1" si="4"/>
        <v>23269808625.029999</v>
      </c>
      <c r="P7">
        <f t="shared" ca="1" si="5"/>
        <v>22033556916.759998</v>
      </c>
      <c r="Q7">
        <f t="shared" ca="1" si="6"/>
        <v>47283571.979999997</v>
      </c>
    </row>
    <row r="8" spans="1:17" x14ac:dyDescent="0.2">
      <c r="A8" s="3" t="s">
        <v>93</v>
      </c>
      <c r="B8" s="3" t="s">
        <v>24</v>
      </c>
      <c r="C8" s="18">
        <v>1318875354</v>
      </c>
      <c r="D8" s="12">
        <v>791247896.32000005</v>
      </c>
      <c r="E8" s="18">
        <v>2110123250.3199999</v>
      </c>
      <c r="F8" s="12">
        <v>2083800643.77</v>
      </c>
      <c r="G8" s="12">
        <v>1819387137.8599999</v>
      </c>
      <c r="H8" s="12">
        <v>26322606.550000001</v>
      </c>
      <c r="I8" s="17" t="str">
        <f t="shared" si="7"/>
        <v>B89</v>
      </c>
      <c r="J8">
        <f t="shared" si="8"/>
        <v>89</v>
      </c>
      <c r="K8" s="21" t="str">
        <f t="shared" ca="1" si="0"/>
        <v>SERVICIOS DE SALUD DE MICHOACÁN</v>
      </c>
      <c r="L8">
        <f t="shared" ca="1" si="1"/>
        <v>3855073516</v>
      </c>
      <c r="M8">
        <f t="shared" ca="1" si="2"/>
        <v>3072941013.5900002</v>
      </c>
      <c r="N8">
        <f t="shared" ca="1" si="3"/>
        <v>6928014529.5900002</v>
      </c>
      <c r="O8">
        <f t="shared" ca="1" si="4"/>
        <v>6921173903.1300001</v>
      </c>
      <c r="P8">
        <f t="shared" ca="1" si="5"/>
        <v>6778994166.9200001</v>
      </c>
      <c r="Q8">
        <f t="shared" ca="1" si="6"/>
        <v>6840626.46</v>
      </c>
    </row>
    <row r="9" spans="1:17" x14ac:dyDescent="0.2">
      <c r="A9" s="3" t="s">
        <v>93</v>
      </c>
      <c r="B9" s="3" t="s">
        <v>25</v>
      </c>
      <c r="C9" s="18">
        <v>547274639</v>
      </c>
      <c r="D9" s="12">
        <v>1731494012.1500001</v>
      </c>
      <c r="E9" s="18">
        <v>2278768651.1500001</v>
      </c>
      <c r="F9" s="12">
        <v>944499626.01999998</v>
      </c>
      <c r="G9" s="12">
        <v>755483075.70000005</v>
      </c>
      <c r="H9" s="12">
        <v>1334269025.1300001</v>
      </c>
      <c r="I9" s="17" t="str">
        <f t="shared" si="7"/>
        <v>B90</v>
      </c>
      <c r="J9">
        <f t="shared" si="8"/>
        <v>90</v>
      </c>
      <c r="K9" s="21" t="str">
        <f t="shared" ca="1" si="0"/>
        <v>SECRETARÍA DE MEDIO AMBIENTE, CAMBIO CLIMÁTICO Y DESARROLLO TERRITORIAL</v>
      </c>
      <c r="L9">
        <f t="shared" ca="1" si="1"/>
        <v>15500000</v>
      </c>
      <c r="M9">
        <f t="shared" ca="1" si="2"/>
        <v>27397676.640000001</v>
      </c>
      <c r="N9">
        <f t="shared" ca="1" si="3"/>
        <v>42897676.640000001</v>
      </c>
      <c r="O9">
        <f t="shared" ca="1" si="4"/>
        <v>42801118.170000002</v>
      </c>
      <c r="P9">
        <f t="shared" ca="1" si="5"/>
        <v>42801118.159999996</v>
      </c>
      <c r="Q9">
        <f t="shared" ca="1" si="6"/>
        <v>96558.47</v>
      </c>
    </row>
    <row r="10" spans="1:17" x14ac:dyDescent="0.2">
      <c r="A10" s="3" t="s">
        <v>93</v>
      </c>
      <c r="B10" s="3" t="s">
        <v>26</v>
      </c>
      <c r="C10" s="18">
        <v>835851189</v>
      </c>
      <c r="D10" s="12">
        <v>-194016498.06</v>
      </c>
      <c r="E10" s="18">
        <v>641834690.94000006</v>
      </c>
      <c r="F10" s="12">
        <v>641834690.94000006</v>
      </c>
      <c r="G10" s="12">
        <v>444718822.04000002</v>
      </c>
      <c r="H10" s="11">
        <v>0</v>
      </c>
      <c r="I10" s="17" t="str">
        <f t="shared" si="7"/>
        <v>B91</v>
      </c>
      <c r="J10">
        <f t="shared" si="8"/>
        <v>91</v>
      </c>
      <c r="K10" s="21" t="str">
        <f t="shared" ca="1" si="0"/>
        <v>SECRETARÍA DE CULTURA</v>
      </c>
      <c r="L10">
        <f t="shared" ca="1" si="1"/>
        <v>0</v>
      </c>
      <c r="M10">
        <f t="shared" ca="1" si="2"/>
        <v>11560000</v>
      </c>
      <c r="N10">
        <f t="shared" ca="1" si="3"/>
        <v>11560000</v>
      </c>
      <c r="O10">
        <f t="shared" ca="1" si="4"/>
        <v>11560000</v>
      </c>
      <c r="P10">
        <f t="shared" ca="1" si="5"/>
        <v>11560000</v>
      </c>
      <c r="Q10">
        <f t="shared" ca="1" si="6"/>
        <v>0</v>
      </c>
    </row>
    <row r="11" spans="1:17" x14ac:dyDescent="0.2">
      <c r="A11" s="3" t="s">
        <v>93</v>
      </c>
      <c r="B11" s="3" t="s">
        <v>27</v>
      </c>
      <c r="C11" s="18">
        <v>210095742</v>
      </c>
      <c r="D11" s="12">
        <v>-61369109.990000002</v>
      </c>
      <c r="E11" s="18">
        <v>148726632.00999999</v>
      </c>
      <c r="F11" s="12">
        <v>147476632.00999999</v>
      </c>
      <c r="G11" s="12">
        <v>108989017.84999999</v>
      </c>
      <c r="H11" s="12">
        <v>1250000</v>
      </c>
      <c r="I11" s="17" t="str">
        <f t="shared" si="7"/>
        <v>B92</v>
      </c>
      <c r="J11">
        <f t="shared" si="8"/>
        <v>92</v>
      </c>
      <c r="K11" s="21" t="str">
        <f t="shared" ca="1" si="0"/>
        <v>INVERSIÓN MUNICIPAL</v>
      </c>
      <c r="L11">
        <f t="shared" ca="1" si="1"/>
        <v>0</v>
      </c>
      <c r="M11">
        <f t="shared" ca="1" si="2"/>
        <v>204080</v>
      </c>
      <c r="N11">
        <f t="shared" ca="1" si="3"/>
        <v>204080</v>
      </c>
      <c r="O11">
        <f t="shared" ca="1" si="4"/>
        <v>204080</v>
      </c>
      <c r="P11">
        <f t="shared" ca="1" si="5"/>
        <v>204080</v>
      </c>
      <c r="Q11">
        <f t="shared" ca="1" si="6"/>
        <v>0</v>
      </c>
    </row>
    <row r="12" spans="1:17" x14ac:dyDescent="0.2">
      <c r="A12" s="3" t="s">
        <v>93</v>
      </c>
      <c r="B12" s="3" t="s">
        <v>28</v>
      </c>
      <c r="C12" s="18">
        <v>213091424</v>
      </c>
      <c r="D12" s="12">
        <v>-75591009.900000006</v>
      </c>
      <c r="E12" s="18">
        <v>137500414.09999999</v>
      </c>
      <c r="F12" s="12">
        <v>137500414.09999999</v>
      </c>
      <c r="G12" s="12">
        <v>99937891.560000002</v>
      </c>
      <c r="H12" s="11">
        <v>0</v>
      </c>
      <c r="I12" s="17" t="str">
        <f t="shared" si="7"/>
        <v>B93</v>
      </c>
      <c r="J12">
        <f t="shared" si="8"/>
        <v>93</v>
      </c>
      <c r="K12" s="21" t="str">
        <f t="shared" ca="1" si="0"/>
        <v>PARTICIPACIONES Y APORTACIONES A MUNICIPIOS</v>
      </c>
      <c r="L12">
        <f t="shared" ca="1" si="1"/>
        <v>6294495878</v>
      </c>
      <c r="M12">
        <f t="shared" ca="1" si="2"/>
        <v>-278133620.39999998</v>
      </c>
      <c r="N12">
        <f t="shared" ca="1" si="3"/>
        <v>6016362257.6000004</v>
      </c>
      <c r="O12">
        <f t="shared" ca="1" si="4"/>
        <v>6016362256</v>
      </c>
      <c r="P12">
        <f t="shared" ca="1" si="5"/>
        <v>6016362256</v>
      </c>
      <c r="Q12">
        <f t="shared" ca="1" si="6"/>
        <v>1.6</v>
      </c>
    </row>
    <row r="13" spans="1:17" x14ac:dyDescent="0.2">
      <c r="A13" s="3" t="s">
        <v>93</v>
      </c>
      <c r="B13" s="3" t="s">
        <v>29</v>
      </c>
      <c r="C13" s="18">
        <v>3885790677</v>
      </c>
      <c r="D13" s="12">
        <v>803330334.63</v>
      </c>
      <c r="E13" s="18">
        <v>4689121011.6300001</v>
      </c>
      <c r="F13" s="12">
        <v>4691422702.6000004</v>
      </c>
      <c r="G13" s="12">
        <v>3527333468.5500002</v>
      </c>
      <c r="H13" s="12">
        <v>-2301690.9700000002</v>
      </c>
      <c r="I13" s="17" t="str">
        <f t="shared" si="7"/>
        <v>B94</v>
      </c>
      <c r="J13">
        <f t="shared" si="8"/>
        <v>94</v>
      </c>
      <c r="K13" s="21" t="str">
        <f t="shared" ca="1" si="0"/>
        <v>DEUDA PÚBLICA Y OBLIGACIONES FINANCIERAS</v>
      </c>
      <c r="L13">
        <f t="shared" ca="1" si="1"/>
        <v>1936813065</v>
      </c>
      <c r="M13">
        <f t="shared" ca="1" si="2"/>
        <v>9307265</v>
      </c>
      <c r="N13">
        <f t="shared" ca="1" si="3"/>
        <v>1946120330</v>
      </c>
      <c r="O13">
        <f t="shared" ca="1" si="4"/>
        <v>1656367773.98</v>
      </c>
      <c r="P13">
        <f t="shared" ca="1" si="5"/>
        <v>1643501845.3099999</v>
      </c>
      <c r="Q13">
        <f t="shared" ca="1" si="6"/>
        <v>289752556.01999998</v>
      </c>
    </row>
    <row r="14" spans="1:17" x14ac:dyDescent="0.2">
      <c r="A14" s="3" t="s">
        <v>93</v>
      </c>
      <c r="B14" s="3" t="s">
        <v>30</v>
      </c>
      <c r="C14" s="18">
        <v>40156718</v>
      </c>
      <c r="D14" s="12">
        <v>-19794417.329999998</v>
      </c>
      <c r="E14" s="18">
        <v>20362300.670000002</v>
      </c>
      <c r="F14" s="12">
        <v>20362300.670000002</v>
      </c>
      <c r="G14" s="12">
        <v>14731484.789999999</v>
      </c>
      <c r="H14" s="11">
        <v>0</v>
      </c>
      <c r="I14" s="17" t="str">
        <f t="shared" si="7"/>
        <v>B95</v>
      </c>
      <c r="J14">
        <f t="shared" si="8"/>
        <v>95</v>
      </c>
      <c r="K14" s="21" t="str">
        <f t="shared" ca="1" si="0"/>
        <v>SECRETARIADO EJECUTIVO DEL SISTEMA ESTATAL DE SEGURIDAD PUBLICA</v>
      </c>
      <c r="L14">
        <f t="shared" ca="1" si="1"/>
        <v>356508885</v>
      </c>
      <c r="M14">
        <f t="shared" ca="1" si="2"/>
        <v>-12766662.26</v>
      </c>
      <c r="N14">
        <f t="shared" ca="1" si="3"/>
        <v>343742222.74000001</v>
      </c>
      <c r="O14">
        <f t="shared" ca="1" si="4"/>
        <v>339784600.06</v>
      </c>
      <c r="P14">
        <f t="shared" ca="1" si="5"/>
        <v>339766438.95999998</v>
      </c>
      <c r="Q14">
        <f t="shared" ca="1" si="6"/>
        <v>3957622.68</v>
      </c>
    </row>
    <row r="15" spans="1:17" x14ac:dyDescent="0.2">
      <c r="A15" s="3" t="s">
        <v>93</v>
      </c>
      <c r="B15" s="3" t="s">
        <v>31</v>
      </c>
      <c r="C15" s="18">
        <v>3475157681</v>
      </c>
      <c r="D15" s="12">
        <v>1075119364.1800001</v>
      </c>
      <c r="E15" s="18">
        <v>4550277045.1800003</v>
      </c>
      <c r="F15" s="12">
        <v>4548988298.6000004</v>
      </c>
      <c r="G15" s="12">
        <v>3780884748.5599999</v>
      </c>
      <c r="H15" s="12">
        <v>1288746.58</v>
      </c>
      <c r="I15" s="17" t="str">
        <f t="shared" si="7"/>
        <v>B96</v>
      </c>
      <c r="J15">
        <f t="shared" si="8"/>
        <v>96</v>
      </c>
      <c r="K15" s="21" t="str">
        <f t="shared" ca="1" si="0"/>
        <v>COMISIÓN ESTATAL DE CULTURA FÍSICA Y DEPORTE</v>
      </c>
      <c r="L15">
        <f t="shared" ca="1" si="1"/>
        <v>0</v>
      </c>
      <c r="M15">
        <f t="shared" ca="1" si="2"/>
        <v>2188000</v>
      </c>
      <c r="N15">
        <f t="shared" ca="1" si="3"/>
        <v>2188000</v>
      </c>
      <c r="O15">
        <f t="shared" ca="1" si="4"/>
        <v>2188000</v>
      </c>
      <c r="P15">
        <f t="shared" ca="1" si="5"/>
        <v>2188000</v>
      </c>
      <c r="Q15">
        <f t="shared" ca="1" si="6"/>
        <v>0</v>
      </c>
    </row>
    <row r="16" spans="1:17" x14ac:dyDescent="0.2">
      <c r="A16" s="3" t="s">
        <v>93</v>
      </c>
      <c r="B16" s="3" t="s">
        <v>138</v>
      </c>
      <c r="C16" s="18">
        <v>358245526</v>
      </c>
      <c r="D16" s="12">
        <v>1254141555.7</v>
      </c>
      <c r="E16" s="18">
        <v>1612387081.7</v>
      </c>
      <c r="F16" s="12">
        <v>1612387081.7</v>
      </c>
      <c r="G16" s="12">
        <v>1536036580.5799999</v>
      </c>
      <c r="H16" s="11">
        <v>0</v>
      </c>
      <c r="I16" s="17" t="str">
        <f t="shared" si="7"/>
        <v>B97</v>
      </c>
      <c r="J16">
        <f t="shared" si="8"/>
        <v>97</v>
      </c>
      <c r="K16" s="21" t="str">
        <f t="shared" ca="1" si="0"/>
        <v>UNIVERSIDAD MICHOACANA DE SAN NICOLÁS DE HIDALGO</v>
      </c>
      <c r="L16">
        <f t="shared" ca="1" si="1"/>
        <v>1980986639</v>
      </c>
      <c r="M16">
        <f t="shared" ca="1" si="2"/>
        <v>379547136.70999998</v>
      </c>
      <c r="N16">
        <f t="shared" ca="1" si="3"/>
        <v>2360533775.71</v>
      </c>
      <c r="O16">
        <f t="shared" ca="1" si="4"/>
        <v>2360533775.71</v>
      </c>
      <c r="P16">
        <f t="shared" ca="1" si="5"/>
        <v>2360533775.71</v>
      </c>
      <c r="Q16">
        <f t="shared" ca="1" si="6"/>
        <v>0</v>
      </c>
    </row>
    <row r="17" spans="1:17" x14ac:dyDescent="0.2">
      <c r="A17" s="3" t="s">
        <v>93</v>
      </c>
      <c r="B17" s="3" t="s">
        <v>139</v>
      </c>
      <c r="C17" s="18">
        <v>113046125</v>
      </c>
      <c r="D17" s="12">
        <v>-10336716.57</v>
      </c>
      <c r="E17" s="18">
        <v>102709408.43000001</v>
      </c>
      <c r="F17" s="12">
        <v>102709408.43000001</v>
      </c>
      <c r="G17" s="12">
        <v>82615952.099999994</v>
      </c>
      <c r="H17" s="11">
        <v>0</v>
      </c>
      <c r="I17" s="17" t="str">
        <f t="shared" si="7"/>
        <v>B98</v>
      </c>
      <c r="J17">
        <f t="shared" si="8"/>
        <v>98</v>
      </c>
      <c r="K17" s="21" t="str">
        <f t="shared" ca="1" si="0"/>
        <v>SISTEMA PARA EL DESARROLLO INTEGRAL DE LA FAMILIA, MICHOACÁN</v>
      </c>
      <c r="L17">
        <f t="shared" ca="1" si="1"/>
        <v>612043288</v>
      </c>
      <c r="M17">
        <f t="shared" ca="1" si="2"/>
        <v>6225652.7300000004</v>
      </c>
      <c r="N17">
        <f t="shared" ca="1" si="3"/>
        <v>618268940.73000002</v>
      </c>
      <c r="O17">
        <f t="shared" ca="1" si="4"/>
        <v>617900644.82000005</v>
      </c>
      <c r="P17">
        <f t="shared" ca="1" si="5"/>
        <v>617900644.82000005</v>
      </c>
      <c r="Q17">
        <f t="shared" ca="1" si="6"/>
        <v>368295.91</v>
      </c>
    </row>
    <row r="18" spans="1:17" x14ac:dyDescent="0.2">
      <c r="A18" s="3" t="s">
        <v>93</v>
      </c>
      <c r="B18" s="3" t="s">
        <v>32</v>
      </c>
      <c r="C18" s="18">
        <v>107494076</v>
      </c>
      <c r="D18" s="12">
        <v>-2006259.72</v>
      </c>
      <c r="E18" s="18">
        <v>105487816.28</v>
      </c>
      <c r="F18" s="12">
        <v>105487816.28</v>
      </c>
      <c r="G18" s="12">
        <v>74842888.079999998</v>
      </c>
      <c r="H18" s="11">
        <v>0</v>
      </c>
      <c r="I18" s="17" t="str">
        <f t="shared" si="7"/>
        <v>B99</v>
      </c>
      <c r="J18">
        <f t="shared" si="8"/>
        <v>99</v>
      </c>
      <c r="K18" s="21" t="str">
        <f t="shared" ca="1" si="0"/>
        <v>COMISIÓN FORESTAL DEL ESTADO</v>
      </c>
      <c r="L18">
        <f t="shared" ca="1" si="1"/>
        <v>0</v>
      </c>
      <c r="M18">
        <f t="shared" ca="1" si="2"/>
        <v>906432</v>
      </c>
      <c r="N18">
        <f t="shared" ca="1" si="3"/>
        <v>906432</v>
      </c>
      <c r="O18">
        <f t="shared" ca="1" si="4"/>
        <v>906432</v>
      </c>
      <c r="P18">
        <f t="shared" ca="1" si="5"/>
        <v>906432</v>
      </c>
      <c r="Q18">
        <f t="shared" ca="1" si="6"/>
        <v>0</v>
      </c>
    </row>
    <row r="19" spans="1:17" x14ac:dyDescent="0.2">
      <c r="A19" s="3" t="s">
        <v>93</v>
      </c>
      <c r="B19" s="3" t="s">
        <v>140</v>
      </c>
      <c r="C19" s="18">
        <v>172299929</v>
      </c>
      <c r="D19" s="12">
        <v>104155.29</v>
      </c>
      <c r="E19" s="18">
        <v>172404084.28999999</v>
      </c>
      <c r="F19" s="12">
        <v>172134307.38</v>
      </c>
      <c r="G19" s="12">
        <v>64540019.840000004</v>
      </c>
      <c r="H19" s="12">
        <v>269776.90999999997</v>
      </c>
      <c r="I19" s="17" t="str">
        <f t="shared" si="7"/>
        <v>B100</v>
      </c>
      <c r="J19">
        <f t="shared" si="8"/>
        <v>100</v>
      </c>
      <c r="K19" s="21" t="str">
        <f t="shared" ca="1" si="0"/>
        <v>COLEGIO DE BACHILLERES DEL ESTADO DE MICHOACÁN</v>
      </c>
      <c r="L19">
        <f t="shared" ca="1" si="1"/>
        <v>630478054</v>
      </c>
      <c r="M19">
        <f t="shared" ca="1" si="2"/>
        <v>54413683.649999999</v>
      </c>
      <c r="N19">
        <f t="shared" ca="1" si="3"/>
        <v>684891737.64999998</v>
      </c>
      <c r="O19">
        <f t="shared" ca="1" si="4"/>
        <v>684891737.64999998</v>
      </c>
      <c r="P19">
        <f t="shared" ca="1" si="5"/>
        <v>684891737.64999998</v>
      </c>
      <c r="Q19">
        <f t="shared" ca="1" si="6"/>
        <v>0</v>
      </c>
    </row>
    <row r="20" spans="1:17" x14ac:dyDescent="0.2">
      <c r="A20" s="3" t="s">
        <v>93</v>
      </c>
      <c r="B20" s="3" t="s">
        <v>33</v>
      </c>
      <c r="C20" s="18">
        <v>205141955</v>
      </c>
      <c r="D20" s="12">
        <v>-27525306.530000001</v>
      </c>
      <c r="E20" s="18">
        <v>177616648.47</v>
      </c>
      <c r="F20" s="12">
        <v>177616648.47</v>
      </c>
      <c r="G20" s="12">
        <v>119983978.11</v>
      </c>
      <c r="H20" s="11">
        <v>0</v>
      </c>
      <c r="I20" s="17" t="str">
        <f t="shared" si="7"/>
        <v>B101</v>
      </c>
      <c r="J20">
        <f t="shared" si="8"/>
        <v>101</v>
      </c>
      <c r="K20" s="21" t="str">
        <f t="shared" ca="1" si="0"/>
        <v>COLEGIO DE EDUCACIÓN PROFESIONAL TÉCNICA DEL ESTADO DE MICHOACÁN</v>
      </c>
      <c r="L20">
        <f t="shared" ca="1" si="1"/>
        <v>217773935</v>
      </c>
      <c r="M20">
        <f t="shared" ca="1" si="2"/>
        <v>4762167.22</v>
      </c>
      <c r="N20">
        <f t="shared" ca="1" si="3"/>
        <v>222536102.22</v>
      </c>
      <c r="O20">
        <f t="shared" ca="1" si="4"/>
        <v>222536102.22</v>
      </c>
      <c r="P20">
        <f t="shared" ca="1" si="5"/>
        <v>222536102.22</v>
      </c>
      <c r="Q20">
        <f t="shared" ca="1" si="6"/>
        <v>0</v>
      </c>
    </row>
    <row r="21" spans="1:17" x14ac:dyDescent="0.2">
      <c r="A21" s="3" t="s">
        <v>93</v>
      </c>
      <c r="B21" s="3" t="s">
        <v>80</v>
      </c>
      <c r="C21" s="18">
        <v>860235220</v>
      </c>
      <c r="D21" s="12">
        <v>-512744768.38999999</v>
      </c>
      <c r="E21" s="18">
        <v>347490451.61000001</v>
      </c>
      <c r="F21" s="12">
        <v>225930313.12</v>
      </c>
      <c r="G21" s="12">
        <v>225294900.22999999</v>
      </c>
      <c r="H21" s="12">
        <v>121560138.48999999</v>
      </c>
      <c r="I21" s="17" t="str">
        <f t="shared" si="7"/>
        <v>B102</v>
      </c>
      <c r="J21">
        <f t="shared" si="8"/>
        <v>102</v>
      </c>
      <c r="K21" s="21" t="str">
        <f t="shared" ca="1" si="0"/>
        <v>UNIVERSIDAD TECNOLÓGICA DE MORELIA</v>
      </c>
      <c r="L21">
        <f t="shared" ca="1" si="1"/>
        <v>29579104</v>
      </c>
      <c r="M21">
        <f t="shared" ca="1" si="2"/>
        <v>9286758</v>
      </c>
      <c r="N21">
        <f t="shared" ca="1" si="3"/>
        <v>38865862</v>
      </c>
      <c r="O21">
        <f t="shared" ca="1" si="4"/>
        <v>38865862</v>
      </c>
      <c r="P21">
        <f t="shared" ca="1" si="5"/>
        <v>38865862</v>
      </c>
      <c r="Q21">
        <f t="shared" ca="1" si="6"/>
        <v>0</v>
      </c>
    </row>
    <row r="22" spans="1:17" x14ac:dyDescent="0.2">
      <c r="A22" s="3" t="s">
        <v>93</v>
      </c>
      <c r="B22" s="3" t="s">
        <v>34</v>
      </c>
      <c r="C22" s="18">
        <v>6924843457</v>
      </c>
      <c r="D22" s="12">
        <v>-121211064.56</v>
      </c>
      <c r="E22" s="18">
        <v>6803632392.4399996</v>
      </c>
      <c r="F22" s="12">
        <v>6803468290</v>
      </c>
      <c r="G22" s="12">
        <v>6803468290</v>
      </c>
      <c r="H22" s="12">
        <v>164102.44</v>
      </c>
      <c r="I22" s="17" t="str">
        <f t="shared" si="7"/>
        <v>B103</v>
      </c>
      <c r="J22">
        <f t="shared" si="8"/>
        <v>103</v>
      </c>
      <c r="K22" s="21" t="str">
        <f t="shared" ca="1" si="0"/>
        <v>COLEGIO DE ESTUDIOS CIENTÍFICOS Y TECNOLÓGICOS DEL ESTADO DE MICHOACÁN</v>
      </c>
      <c r="L22">
        <f t="shared" ca="1" si="1"/>
        <v>461967876</v>
      </c>
      <c r="M22">
        <f t="shared" ca="1" si="2"/>
        <v>22942765.5</v>
      </c>
      <c r="N22">
        <f t="shared" ca="1" si="3"/>
        <v>484910641.5</v>
      </c>
      <c r="O22">
        <f t="shared" ca="1" si="4"/>
        <v>484910641.5</v>
      </c>
      <c r="P22">
        <f t="shared" ca="1" si="5"/>
        <v>468206663</v>
      </c>
      <c r="Q22">
        <f t="shared" ca="1" si="6"/>
        <v>0</v>
      </c>
    </row>
    <row r="23" spans="1:17" x14ac:dyDescent="0.2">
      <c r="A23" s="3" t="s">
        <v>93</v>
      </c>
      <c r="B23" s="3" t="s">
        <v>35</v>
      </c>
      <c r="C23" s="18">
        <v>84891270</v>
      </c>
      <c r="D23" s="12">
        <v>-65460311.399999999</v>
      </c>
      <c r="E23" s="18">
        <v>19430958.600000001</v>
      </c>
      <c r="F23" s="11">
        <v>0</v>
      </c>
      <c r="G23" s="11">
        <v>0</v>
      </c>
      <c r="H23" s="12">
        <v>19430958.600000001</v>
      </c>
      <c r="I23" s="17" t="str">
        <f t="shared" si="7"/>
        <v>B104</v>
      </c>
      <c r="J23">
        <f t="shared" si="8"/>
        <v>104</v>
      </c>
      <c r="K23" s="21" t="str">
        <f t="shared" ca="1" si="0"/>
        <v>INSTITUTO DE CAPACITACIÓN PARA EL TRABAJO DEL ESTADO DE MICHOACÁN</v>
      </c>
      <c r="L23">
        <f t="shared" ca="1" si="1"/>
        <v>121031264</v>
      </c>
      <c r="M23">
        <f t="shared" ca="1" si="2"/>
        <v>13852362.609999999</v>
      </c>
      <c r="N23">
        <f t="shared" ca="1" si="3"/>
        <v>134883626.61000001</v>
      </c>
      <c r="O23">
        <f t="shared" ca="1" si="4"/>
        <v>134883626.61000001</v>
      </c>
      <c r="P23">
        <f t="shared" ca="1" si="5"/>
        <v>134883626.61000001</v>
      </c>
      <c r="Q23">
        <f t="shared" ca="1" si="6"/>
        <v>0</v>
      </c>
    </row>
    <row r="24" spans="1:17" x14ac:dyDescent="0.2">
      <c r="A24" s="3" t="s">
        <v>93</v>
      </c>
      <c r="B24" s="3" t="s">
        <v>36</v>
      </c>
      <c r="C24" s="18">
        <v>1070042667</v>
      </c>
      <c r="D24" s="12">
        <v>-744727174.63</v>
      </c>
      <c r="E24" s="18">
        <v>325315492.37</v>
      </c>
      <c r="F24" s="12">
        <v>325315492.37</v>
      </c>
      <c r="G24" s="12">
        <v>321357591.56999999</v>
      </c>
      <c r="H24" s="11">
        <v>0</v>
      </c>
      <c r="I24" s="17" t="str">
        <f t="shared" si="7"/>
        <v>B105</v>
      </c>
      <c r="J24">
        <f t="shared" si="8"/>
        <v>105</v>
      </c>
      <c r="K24" s="21" t="str">
        <f t="shared" ca="1" si="0"/>
        <v>INSTITUTO DE LA INFRAESTRUCTURA FÍSICA EDUCATIVA DEL ESTADO DE MICHOACÁN</v>
      </c>
      <c r="L24">
        <f t="shared" ca="1" si="1"/>
        <v>533209801</v>
      </c>
      <c r="M24">
        <f t="shared" ca="1" si="2"/>
        <v>-11450031.07</v>
      </c>
      <c r="N24">
        <f t="shared" ca="1" si="3"/>
        <v>521759769.93000001</v>
      </c>
      <c r="O24">
        <f t="shared" ca="1" si="4"/>
        <v>521749812.88</v>
      </c>
      <c r="P24">
        <f t="shared" ca="1" si="5"/>
        <v>521749812.88</v>
      </c>
      <c r="Q24">
        <f t="shared" ca="1" si="6"/>
        <v>9957.0499999999993</v>
      </c>
    </row>
    <row r="25" spans="1:17" x14ac:dyDescent="0.2">
      <c r="A25" s="3" t="s">
        <v>93</v>
      </c>
      <c r="B25" s="3" t="s">
        <v>37</v>
      </c>
      <c r="C25" s="18">
        <v>4156730044</v>
      </c>
      <c r="D25" s="12">
        <v>-2054879354</v>
      </c>
      <c r="E25" s="18">
        <v>2101850690</v>
      </c>
      <c r="F25" s="11">
        <v>0</v>
      </c>
      <c r="G25" s="11">
        <v>0</v>
      </c>
      <c r="H25" s="12">
        <v>2101850690</v>
      </c>
      <c r="I25" s="17" t="str">
        <f t="shared" si="7"/>
        <v>B106</v>
      </c>
      <c r="J25">
        <f t="shared" si="8"/>
        <v>106</v>
      </c>
      <c r="K25" s="21" t="str">
        <f t="shared" ca="1" si="0"/>
        <v>UNIVERSIDAD DE LA CIÉNEGA DEL ESTADO DE MICHOACÁN DE OCAMPO</v>
      </c>
      <c r="L25">
        <f t="shared" ca="1" si="1"/>
        <v>38606045</v>
      </c>
      <c r="M25">
        <f t="shared" ca="1" si="2"/>
        <v>308596</v>
      </c>
      <c r="N25">
        <f t="shared" ca="1" si="3"/>
        <v>38914641</v>
      </c>
      <c r="O25">
        <f t="shared" ca="1" si="4"/>
        <v>38914641</v>
      </c>
      <c r="P25">
        <f t="shared" ca="1" si="5"/>
        <v>38914641</v>
      </c>
      <c r="Q25">
        <f t="shared" ca="1" si="6"/>
        <v>0</v>
      </c>
    </row>
    <row r="26" spans="1:17" x14ac:dyDescent="0.2">
      <c r="A26" s="3" t="s">
        <v>93</v>
      </c>
      <c r="B26" s="3" t="s">
        <v>38</v>
      </c>
      <c r="C26" s="18">
        <v>44063969</v>
      </c>
      <c r="D26" s="12">
        <v>-421411.33</v>
      </c>
      <c r="E26" s="18">
        <v>43642557.670000002</v>
      </c>
      <c r="F26" s="12">
        <v>43642557.670000002</v>
      </c>
      <c r="G26" s="12">
        <v>29453244.93</v>
      </c>
      <c r="H26" s="11">
        <v>0</v>
      </c>
      <c r="I26" s="17" t="str">
        <f t="shared" si="7"/>
        <v>B107</v>
      </c>
      <c r="J26">
        <f t="shared" si="8"/>
        <v>107</v>
      </c>
      <c r="K26" s="21" t="str">
        <f t="shared" ca="1" si="0"/>
        <v>UNIVERSIDAD INTERCULTURAL INDÍGENA DE MICHOACÁN</v>
      </c>
      <c r="L26">
        <f t="shared" ca="1" si="1"/>
        <v>17810342</v>
      </c>
      <c r="M26">
        <f t="shared" ca="1" si="2"/>
        <v>110150.9</v>
      </c>
      <c r="N26">
        <f t="shared" ca="1" si="3"/>
        <v>17920492.899999999</v>
      </c>
      <c r="O26">
        <f t="shared" ca="1" si="4"/>
        <v>17920492.899999999</v>
      </c>
      <c r="P26">
        <f t="shared" ca="1" si="5"/>
        <v>17920492.899999999</v>
      </c>
      <c r="Q26">
        <f t="shared" ca="1" si="6"/>
        <v>0</v>
      </c>
    </row>
    <row r="27" spans="1:17" x14ac:dyDescent="0.2">
      <c r="A27" s="3" t="s">
        <v>93</v>
      </c>
      <c r="B27" s="3" t="s">
        <v>39</v>
      </c>
      <c r="C27" s="18">
        <v>74234308</v>
      </c>
      <c r="D27" s="12">
        <v>1658567.45</v>
      </c>
      <c r="E27" s="18">
        <v>75892875.450000003</v>
      </c>
      <c r="F27" s="12">
        <v>75892875.450000003</v>
      </c>
      <c r="G27" s="12">
        <v>25695240.780000001</v>
      </c>
      <c r="H27" s="11">
        <v>0</v>
      </c>
      <c r="I27" s="17" t="str">
        <f t="shared" si="7"/>
        <v>B108</v>
      </c>
      <c r="J27">
        <f t="shared" si="8"/>
        <v>108</v>
      </c>
      <c r="K27" s="21" t="str">
        <f t="shared" ca="1" si="0"/>
        <v>COMISIÓN ESTATAL DEL AGUA Y GESTIÓN DE CUENCAS</v>
      </c>
      <c r="L27">
        <f t="shared" ca="1" si="1"/>
        <v>105067538</v>
      </c>
      <c r="M27">
        <f t="shared" ca="1" si="2"/>
        <v>398399301.37</v>
      </c>
      <c r="N27">
        <f t="shared" ca="1" si="3"/>
        <v>503466839.37</v>
      </c>
      <c r="O27">
        <f t="shared" ca="1" si="4"/>
        <v>503466839.37</v>
      </c>
      <c r="P27">
        <f t="shared" ca="1" si="5"/>
        <v>503466839.37</v>
      </c>
      <c r="Q27">
        <f t="shared" ca="1" si="6"/>
        <v>0</v>
      </c>
    </row>
    <row r="28" spans="1:17" x14ac:dyDescent="0.2">
      <c r="A28" s="3" t="s">
        <v>93</v>
      </c>
      <c r="B28" s="3" t="s">
        <v>40</v>
      </c>
      <c r="C28" s="18">
        <v>81250197</v>
      </c>
      <c r="D28" s="12">
        <v>-24123069.300000001</v>
      </c>
      <c r="E28" s="18">
        <v>57127127.700000003</v>
      </c>
      <c r="F28" s="12">
        <v>57127127.700000003</v>
      </c>
      <c r="G28" s="12">
        <v>32202133.920000002</v>
      </c>
      <c r="H28" s="11">
        <v>0</v>
      </c>
      <c r="I28" s="17" t="str">
        <f t="shared" si="7"/>
        <v>B109</v>
      </c>
      <c r="J28">
        <f t="shared" si="8"/>
        <v>109</v>
      </c>
      <c r="K28" s="21" t="str">
        <f t="shared" ca="1" si="0"/>
        <v>UNIVERSIDAD POLITÉCNICA DE URUAPAN, MICHOACÁN</v>
      </c>
      <c r="L28">
        <f t="shared" ca="1" si="1"/>
        <v>3919464</v>
      </c>
      <c r="M28">
        <f t="shared" ca="1" si="2"/>
        <v>3360713.18</v>
      </c>
      <c r="N28">
        <f t="shared" ca="1" si="3"/>
        <v>7280177.1799999997</v>
      </c>
      <c r="O28">
        <f t="shared" ca="1" si="4"/>
        <v>7280177.1799999997</v>
      </c>
      <c r="P28">
        <f t="shared" ca="1" si="5"/>
        <v>7280177.1799999997</v>
      </c>
      <c r="Q28">
        <f t="shared" ca="1" si="6"/>
        <v>0</v>
      </c>
    </row>
    <row r="29" spans="1:17" x14ac:dyDescent="0.2">
      <c r="A29" s="3" t="s">
        <v>93</v>
      </c>
      <c r="B29" s="3" t="s">
        <v>41</v>
      </c>
      <c r="C29" s="18">
        <v>31591758</v>
      </c>
      <c r="D29" s="12">
        <v>-6290607.5300000003</v>
      </c>
      <c r="E29" s="18">
        <v>25301150.469999999</v>
      </c>
      <c r="F29" s="12">
        <v>25301150.469999999</v>
      </c>
      <c r="G29" s="12">
        <v>17863817.18</v>
      </c>
      <c r="H29" s="11">
        <v>0</v>
      </c>
      <c r="I29" s="17" t="str">
        <f t="shared" si="7"/>
        <v>B110</v>
      </c>
      <c r="J29">
        <f t="shared" si="8"/>
        <v>110</v>
      </c>
      <c r="K29" s="21" t="str">
        <f t="shared" ca="1" si="0"/>
        <v>UNIVERSIDAD POLITÉCNICA DE LÁZARO CÁRDENAS, MICHOACÁN</v>
      </c>
      <c r="L29">
        <f t="shared" ca="1" si="1"/>
        <v>3711841</v>
      </c>
      <c r="M29">
        <f t="shared" ca="1" si="2"/>
        <v>479678</v>
      </c>
      <c r="N29">
        <f t="shared" ca="1" si="3"/>
        <v>4191519</v>
      </c>
      <c r="O29">
        <f t="shared" ca="1" si="4"/>
        <v>4191519</v>
      </c>
      <c r="P29">
        <f t="shared" ca="1" si="5"/>
        <v>3920201</v>
      </c>
      <c r="Q29">
        <f t="shared" ca="1" si="6"/>
        <v>0</v>
      </c>
    </row>
    <row r="30" spans="1:17" x14ac:dyDescent="0.2">
      <c r="A30" s="3" t="s">
        <v>93</v>
      </c>
      <c r="B30" s="3" t="s">
        <v>42</v>
      </c>
      <c r="C30" s="18">
        <v>66370037</v>
      </c>
      <c r="D30" s="12">
        <v>-5957787.7800000003</v>
      </c>
      <c r="E30" s="18">
        <v>60412249.219999999</v>
      </c>
      <c r="F30" s="12">
        <v>60412249.219999999</v>
      </c>
      <c r="G30" s="12">
        <v>47666622.950000003</v>
      </c>
      <c r="H30" s="11">
        <v>0</v>
      </c>
      <c r="I30" s="17" t="str">
        <f t="shared" si="7"/>
        <v>B111</v>
      </c>
      <c r="J30">
        <f t="shared" si="8"/>
        <v>111</v>
      </c>
      <c r="K30" s="21" t="str">
        <f t="shared" ca="1" si="0"/>
        <v>Régimen Estatal de Protección Social en Salud de Michoacán de Ocampo</v>
      </c>
      <c r="L30">
        <f t="shared" ca="1" si="1"/>
        <v>2788966533</v>
      </c>
      <c r="M30">
        <f t="shared" ca="1" si="2"/>
        <v>-2788966533</v>
      </c>
      <c r="N30">
        <f t="shared" ca="1" si="3"/>
        <v>0</v>
      </c>
      <c r="O30">
        <f t="shared" ca="1" si="4"/>
        <v>0</v>
      </c>
      <c r="P30">
        <f t="shared" ca="1" si="5"/>
        <v>0</v>
      </c>
      <c r="Q30">
        <f t="shared" ca="1" si="6"/>
        <v>0</v>
      </c>
    </row>
    <row r="31" spans="1:17" x14ac:dyDescent="0.2">
      <c r="A31" s="3" t="s">
        <v>93</v>
      </c>
      <c r="B31" s="3" t="s">
        <v>43</v>
      </c>
      <c r="C31" s="18">
        <v>21948090</v>
      </c>
      <c r="D31" s="12">
        <v>86255.65</v>
      </c>
      <c r="E31" s="18">
        <v>22034345.649999999</v>
      </c>
      <c r="F31" s="12">
        <v>22034345.649999999</v>
      </c>
      <c r="G31" s="12">
        <v>16488523.99</v>
      </c>
      <c r="H31" s="11">
        <v>0</v>
      </c>
      <c r="I31" s="17" t="str">
        <f t="shared" si="7"/>
        <v>B112</v>
      </c>
      <c r="J31">
        <f t="shared" si="8"/>
        <v>112</v>
      </c>
      <c r="K31" s="21" t="str">
        <f t="shared" ca="1" si="0"/>
        <v>INSTITUTO DE LA JUVENTUD MICHOACANA</v>
      </c>
      <c r="L31">
        <f t="shared" ca="1" si="1"/>
        <v>0</v>
      </c>
      <c r="M31">
        <f t="shared" ca="1" si="2"/>
        <v>350000</v>
      </c>
      <c r="N31">
        <f t="shared" ca="1" si="3"/>
        <v>350000</v>
      </c>
      <c r="O31">
        <f t="shared" ca="1" si="4"/>
        <v>350000</v>
      </c>
      <c r="P31">
        <f t="shared" ca="1" si="5"/>
        <v>350000</v>
      </c>
      <c r="Q31">
        <f t="shared" ca="1" si="6"/>
        <v>0</v>
      </c>
    </row>
    <row r="32" spans="1:17" x14ac:dyDescent="0.2">
      <c r="A32" s="3" t="s">
        <v>93</v>
      </c>
      <c r="B32" s="3" t="s">
        <v>44</v>
      </c>
      <c r="C32" s="18">
        <v>39660849</v>
      </c>
      <c r="D32" s="12">
        <v>5566710.0099999998</v>
      </c>
      <c r="E32" s="18">
        <v>45227559.009999998</v>
      </c>
      <c r="F32" s="12">
        <v>45227559.009999998</v>
      </c>
      <c r="G32" s="12">
        <v>36348373.009999998</v>
      </c>
      <c r="H32" s="11">
        <v>0</v>
      </c>
      <c r="I32" s="17" t="str">
        <f t="shared" si="7"/>
        <v>B113</v>
      </c>
      <c r="J32">
        <f t="shared" si="8"/>
        <v>113</v>
      </c>
      <c r="K32" s="21" t="str">
        <f t="shared" ca="1" si="0"/>
        <v>SECRETARÍA DE IGUALDAD SUSTANTIVA Y DESARROLLO DE LAS MUJERES MICHOACANAS</v>
      </c>
      <c r="L32">
        <f t="shared" ca="1" si="1"/>
        <v>0</v>
      </c>
      <c r="M32">
        <f t="shared" ca="1" si="2"/>
        <v>30161165</v>
      </c>
      <c r="N32">
        <f t="shared" ca="1" si="3"/>
        <v>30161165</v>
      </c>
      <c r="O32">
        <f t="shared" ca="1" si="4"/>
        <v>30160568.18</v>
      </c>
      <c r="P32">
        <f t="shared" ca="1" si="5"/>
        <v>30160568.18</v>
      </c>
      <c r="Q32">
        <f t="shared" ca="1" si="6"/>
        <v>596.82000000000005</v>
      </c>
    </row>
    <row r="33" spans="1:17" x14ac:dyDescent="0.2">
      <c r="A33" s="3" t="s">
        <v>93</v>
      </c>
      <c r="B33" s="3" t="s">
        <v>45</v>
      </c>
      <c r="C33" s="18">
        <v>873994274</v>
      </c>
      <c r="D33" s="12">
        <v>161750000</v>
      </c>
      <c r="E33" s="18">
        <v>1035744274</v>
      </c>
      <c r="F33" s="12">
        <v>1035744274</v>
      </c>
      <c r="G33" s="12">
        <v>893994274</v>
      </c>
      <c r="H33" s="11">
        <v>0</v>
      </c>
      <c r="I33" s="17" t="str">
        <f t="shared" si="7"/>
        <v>B114</v>
      </c>
      <c r="J33">
        <f t="shared" si="8"/>
        <v>114</v>
      </c>
      <c r="K33" s="21" t="str">
        <f t="shared" ca="1" si="0"/>
        <v>COORDINACIÓN DEL SISTEMA PENITENCIARIO DEL ESTADO DE MICHOACÁN DE OCAMPO</v>
      </c>
      <c r="L33">
        <f t="shared" ca="1" si="1"/>
        <v>0</v>
      </c>
      <c r="M33">
        <f t="shared" ca="1" si="2"/>
        <v>57630600</v>
      </c>
      <c r="N33">
        <f t="shared" ca="1" si="3"/>
        <v>57630600</v>
      </c>
      <c r="O33">
        <f t="shared" ca="1" si="4"/>
        <v>0</v>
      </c>
      <c r="P33">
        <f t="shared" ca="1" si="5"/>
        <v>0</v>
      </c>
      <c r="Q33">
        <f t="shared" ca="1" si="6"/>
        <v>57630600</v>
      </c>
    </row>
    <row r="34" spans="1:17" x14ac:dyDescent="0.2">
      <c r="A34" s="3" t="s">
        <v>93</v>
      </c>
      <c r="B34" s="3" t="s">
        <v>46</v>
      </c>
      <c r="C34" s="18">
        <v>380743348</v>
      </c>
      <c r="D34" s="12">
        <v>-26218880.920000002</v>
      </c>
      <c r="E34" s="18">
        <v>354524467.07999998</v>
      </c>
      <c r="F34" s="12">
        <v>354524467.07999998</v>
      </c>
      <c r="G34" s="12">
        <v>202683718.69</v>
      </c>
      <c r="H34" s="11">
        <v>0</v>
      </c>
      <c r="I34" s="17" t="str">
        <f t="shared" si="7"/>
        <v>B115</v>
      </c>
      <c r="J34">
        <f t="shared" si="8"/>
        <v>115</v>
      </c>
      <c r="K34" s="21" t="str">
        <f t="shared" ca="1" si="0"/>
        <v>UNIVERSIDAD TECNOLÓGICA DEL ORIENTE DE MICHOACÁN</v>
      </c>
      <c r="L34">
        <f t="shared" ca="1" si="1"/>
        <v>3785947</v>
      </c>
      <c r="M34">
        <f t="shared" ca="1" si="2"/>
        <v>234133</v>
      </c>
      <c r="N34">
        <f t="shared" ca="1" si="3"/>
        <v>4020080</v>
      </c>
      <c r="O34">
        <f t="shared" ca="1" si="4"/>
        <v>4020080</v>
      </c>
      <c r="P34">
        <f t="shared" ca="1" si="5"/>
        <v>3898920</v>
      </c>
      <c r="Q34">
        <f t="shared" ca="1" si="6"/>
        <v>0</v>
      </c>
    </row>
    <row r="35" spans="1:17" x14ac:dyDescent="0.2">
      <c r="A35" s="3" t="s">
        <v>93</v>
      </c>
      <c r="B35" s="3" t="s">
        <v>47</v>
      </c>
      <c r="C35" s="18">
        <v>362894579</v>
      </c>
      <c r="D35" s="11">
        <v>0</v>
      </c>
      <c r="E35" s="18">
        <v>362894579</v>
      </c>
      <c r="F35" s="12">
        <v>362894579</v>
      </c>
      <c r="G35" s="12">
        <v>322858917</v>
      </c>
      <c r="H35" s="11">
        <v>0</v>
      </c>
      <c r="I35" s="17" t="str">
        <f t="shared" si="7"/>
        <v>B116</v>
      </c>
      <c r="J35">
        <f t="shared" si="8"/>
        <v>116</v>
      </c>
      <c r="K35" s="21">
        <f t="shared" ca="1" si="0"/>
        <v>0</v>
      </c>
      <c r="L35">
        <f t="shared" ca="1" si="1"/>
        <v>0</v>
      </c>
      <c r="M35">
        <f t="shared" ca="1" si="2"/>
        <v>0</v>
      </c>
      <c r="N35">
        <f t="shared" ca="1" si="3"/>
        <v>0</v>
      </c>
      <c r="O35">
        <f t="shared" ca="1" si="4"/>
        <v>0</v>
      </c>
      <c r="P35">
        <f t="shared" ca="1" si="5"/>
        <v>0</v>
      </c>
      <c r="Q35">
        <f t="shared" ca="1" si="6"/>
        <v>0</v>
      </c>
    </row>
    <row r="36" spans="1:17" x14ac:dyDescent="0.2">
      <c r="A36" s="3" t="s">
        <v>93</v>
      </c>
      <c r="B36" s="3" t="s">
        <v>48</v>
      </c>
      <c r="C36" s="18">
        <v>72247852</v>
      </c>
      <c r="D36" s="11">
        <v>0</v>
      </c>
      <c r="E36" s="18">
        <v>72247852</v>
      </c>
      <c r="F36" s="12">
        <v>72247852</v>
      </c>
      <c r="G36" s="12">
        <v>66906916</v>
      </c>
      <c r="H36" s="11">
        <v>0</v>
      </c>
      <c r="I36" s="17" t="str">
        <f t="shared" si="7"/>
        <v>B117</v>
      </c>
      <c r="J36">
        <f t="shared" si="8"/>
        <v>117</v>
      </c>
      <c r="K36" s="21">
        <f t="shared" ca="1" si="0"/>
        <v>0</v>
      </c>
      <c r="L36">
        <f t="shared" ca="1" si="1"/>
        <v>0</v>
      </c>
      <c r="M36">
        <f t="shared" ca="1" si="2"/>
        <v>0</v>
      </c>
      <c r="N36">
        <f t="shared" ca="1" si="3"/>
        <v>0</v>
      </c>
      <c r="O36">
        <f t="shared" ca="1" si="4"/>
        <v>0</v>
      </c>
      <c r="P36">
        <f t="shared" ca="1" si="5"/>
        <v>0</v>
      </c>
      <c r="Q36">
        <f t="shared" ca="1" si="6"/>
        <v>0</v>
      </c>
    </row>
    <row r="37" spans="1:17" x14ac:dyDescent="0.2">
      <c r="A37" s="3" t="s">
        <v>93</v>
      </c>
      <c r="B37" s="3" t="s">
        <v>49</v>
      </c>
      <c r="C37" s="18">
        <v>114902371</v>
      </c>
      <c r="D37" s="11">
        <v>0</v>
      </c>
      <c r="E37" s="18">
        <v>114902371</v>
      </c>
      <c r="F37" s="12">
        <v>114902371</v>
      </c>
      <c r="G37" s="12">
        <v>104801736</v>
      </c>
      <c r="H37" s="11">
        <v>0</v>
      </c>
      <c r="I37" s="17" t="str">
        <f t="shared" si="7"/>
        <v>B118</v>
      </c>
      <c r="J37">
        <f t="shared" si="8"/>
        <v>118</v>
      </c>
      <c r="K37" s="21">
        <f t="shared" ca="1" si="0"/>
        <v>0</v>
      </c>
      <c r="L37">
        <f t="shared" ca="1" si="1"/>
        <v>0</v>
      </c>
      <c r="M37">
        <f t="shared" ca="1" si="2"/>
        <v>0</v>
      </c>
      <c r="N37">
        <f t="shared" ca="1" si="3"/>
        <v>0</v>
      </c>
      <c r="O37">
        <f t="shared" ca="1" si="4"/>
        <v>0</v>
      </c>
      <c r="P37">
        <f t="shared" ca="1" si="5"/>
        <v>0</v>
      </c>
      <c r="Q37">
        <f t="shared" ca="1" si="6"/>
        <v>0</v>
      </c>
    </row>
    <row r="38" spans="1:17" x14ac:dyDescent="0.2">
      <c r="A38" s="3" t="s">
        <v>93</v>
      </c>
      <c r="B38" s="3" t="s">
        <v>50</v>
      </c>
      <c r="C38" s="18">
        <v>22615121</v>
      </c>
      <c r="D38" s="12">
        <v>-538393</v>
      </c>
      <c r="E38" s="18">
        <v>22076728</v>
      </c>
      <c r="F38" s="12">
        <v>22076728</v>
      </c>
      <c r="G38" s="12">
        <v>21403773</v>
      </c>
      <c r="H38" s="11">
        <v>0</v>
      </c>
      <c r="I38" s="17" t="str">
        <f t="shared" si="7"/>
        <v>B119</v>
      </c>
      <c r="J38">
        <f t="shared" si="8"/>
        <v>119</v>
      </c>
      <c r="K38" s="21">
        <f t="shared" ca="1" si="0"/>
        <v>0</v>
      </c>
      <c r="L38">
        <f t="shared" ca="1" si="1"/>
        <v>0</v>
      </c>
      <c r="M38">
        <f t="shared" ca="1" si="2"/>
        <v>0</v>
      </c>
      <c r="N38">
        <f t="shared" ca="1" si="3"/>
        <v>0</v>
      </c>
      <c r="O38">
        <f t="shared" ca="1" si="4"/>
        <v>0</v>
      </c>
      <c r="P38">
        <f t="shared" ca="1" si="5"/>
        <v>0</v>
      </c>
      <c r="Q38">
        <f t="shared" ca="1" si="6"/>
        <v>0</v>
      </c>
    </row>
    <row r="39" spans="1:17" x14ac:dyDescent="0.2">
      <c r="A39" s="3" t="s">
        <v>93</v>
      </c>
      <c r="B39" s="3" t="s">
        <v>51</v>
      </c>
      <c r="C39" s="18">
        <v>15532479</v>
      </c>
      <c r="D39" s="12">
        <v>-5214620.26</v>
      </c>
      <c r="E39" s="18">
        <v>10317858.74</v>
      </c>
      <c r="F39" s="12">
        <v>10317858.74</v>
      </c>
      <c r="G39" s="12">
        <v>7085226.25</v>
      </c>
      <c r="H39" s="11">
        <v>0</v>
      </c>
      <c r="I39" s="17" t="str">
        <f t="shared" si="7"/>
        <v>B120</v>
      </c>
      <c r="J39">
        <f t="shared" si="8"/>
        <v>120</v>
      </c>
      <c r="K39" s="21">
        <f t="shared" ca="1" si="0"/>
        <v>0</v>
      </c>
      <c r="L39">
        <f t="shared" ca="1" si="1"/>
        <v>0</v>
      </c>
      <c r="M39">
        <f t="shared" ca="1" si="2"/>
        <v>0</v>
      </c>
      <c r="N39">
        <f t="shared" ca="1" si="3"/>
        <v>0</v>
      </c>
      <c r="O39">
        <f t="shared" ca="1" si="4"/>
        <v>0</v>
      </c>
      <c r="P39">
        <f t="shared" ca="1" si="5"/>
        <v>0</v>
      </c>
      <c r="Q39">
        <f t="shared" ca="1" si="6"/>
        <v>0</v>
      </c>
    </row>
    <row r="40" spans="1:17" x14ac:dyDescent="0.2">
      <c r="A40" s="3" t="s">
        <v>93</v>
      </c>
      <c r="B40" s="3" t="s">
        <v>52</v>
      </c>
      <c r="C40" s="18">
        <v>155018606</v>
      </c>
      <c r="D40" s="12">
        <v>-1</v>
      </c>
      <c r="E40" s="18">
        <v>155018605</v>
      </c>
      <c r="F40" s="12">
        <v>155018605</v>
      </c>
      <c r="G40" s="12">
        <v>155018605</v>
      </c>
      <c r="H40" s="11">
        <v>0</v>
      </c>
      <c r="I40" s="17" t="str">
        <f t="shared" si="7"/>
        <v>B121</v>
      </c>
      <c r="J40">
        <f t="shared" si="8"/>
        <v>121</v>
      </c>
      <c r="K40" s="21">
        <f t="shared" ca="1" si="0"/>
        <v>0</v>
      </c>
      <c r="L40">
        <f t="shared" ca="1" si="1"/>
        <v>0</v>
      </c>
      <c r="M40">
        <f t="shared" ca="1" si="2"/>
        <v>0</v>
      </c>
      <c r="N40">
        <f t="shared" ca="1" si="3"/>
        <v>0</v>
      </c>
      <c r="O40">
        <f t="shared" ca="1" si="4"/>
        <v>0</v>
      </c>
      <c r="P40">
        <f t="shared" ca="1" si="5"/>
        <v>0</v>
      </c>
      <c r="Q40">
        <f t="shared" ca="1" si="6"/>
        <v>0</v>
      </c>
    </row>
    <row r="41" spans="1:17" x14ac:dyDescent="0.2">
      <c r="A41" s="3" t="s">
        <v>93</v>
      </c>
      <c r="B41" s="3" t="s">
        <v>53</v>
      </c>
      <c r="C41" s="18">
        <v>52299113</v>
      </c>
      <c r="D41" s="12">
        <v>26259.19</v>
      </c>
      <c r="E41" s="18">
        <v>52325372.189999998</v>
      </c>
      <c r="F41" s="12">
        <v>52325372.189999998</v>
      </c>
      <c r="G41" s="12">
        <v>35988946.630000003</v>
      </c>
      <c r="H41" s="11">
        <v>0</v>
      </c>
      <c r="I41" s="17" t="str">
        <f t="shared" si="7"/>
        <v>B122</v>
      </c>
      <c r="J41">
        <f t="shared" si="8"/>
        <v>122</v>
      </c>
      <c r="K41" s="21">
        <f t="shared" ca="1" si="0"/>
        <v>0</v>
      </c>
      <c r="L41">
        <f t="shared" ca="1" si="1"/>
        <v>0</v>
      </c>
      <c r="M41">
        <f t="shared" ca="1" si="2"/>
        <v>0</v>
      </c>
      <c r="N41">
        <f t="shared" ca="1" si="3"/>
        <v>0</v>
      </c>
      <c r="O41">
        <f t="shared" ca="1" si="4"/>
        <v>0</v>
      </c>
      <c r="P41">
        <f t="shared" ca="1" si="5"/>
        <v>0</v>
      </c>
      <c r="Q41">
        <f t="shared" ca="1" si="6"/>
        <v>0</v>
      </c>
    </row>
    <row r="42" spans="1:17" x14ac:dyDescent="0.2">
      <c r="A42" s="3" t="s">
        <v>93</v>
      </c>
      <c r="B42" s="3" t="s">
        <v>54</v>
      </c>
      <c r="C42" s="18">
        <v>107951592</v>
      </c>
      <c r="D42" s="12">
        <v>-12173842</v>
      </c>
      <c r="E42" s="18">
        <v>95777750</v>
      </c>
      <c r="F42" s="12">
        <v>95777750</v>
      </c>
      <c r="G42" s="12">
        <v>75920933.079999998</v>
      </c>
      <c r="H42" s="11">
        <v>0</v>
      </c>
      <c r="I42" s="17" t="str">
        <f t="shared" si="7"/>
        <v>B123</v>
      </c>
      <c r="J42">
        <f t="shared" si="8"/>
        <v>123</v>
      </c>
      <c r="K42" s="21">
        <f t="shared" ca="1" si="0"/>
        <v>0</v>
      </c>
      <c r="L42">
        <f t="shared" ca="1" si="1"/>
        <v>0</v>
      </c>
      <c r="M42">
        <f t="shared" ca="1" si="2"/>
        <v>0</v>
      </c>
      <c r="N42">
        <f t="shared" ca="1" si="3"/>
        <v>0</v>
      </c>
      <c r="O42">
        <f t="shared" ca="1" si="4"/>
        <v>0</v>
      </c>
      <c r="P42">
        <f t="shared" ca="1" si="5"/>
        <v>0</v>
      </c>
      <c r="Q42">
        <f t="shared" ca="1" si="6"/>
        <v>0</v>
      </c>
    </row>
    <row r="43" spans="1:17" x14ac:dyDescent="0.2">
      <c r="A43" s="3" t="s">
        <v>93</v>
      </c>
      <c r="B43" s="3" t="s">
        <v>55</v>
      </c>
      <c r="C43" s="18">
        <v>55207689</v>
      </c>
      <c r="D43" s="12">
        <v>-5323815.9400000004</v>
      </c>
      <c r="E43" s="18">
        <v>49883873.060000002</v>
      </c>
      <c r="F43" s="12">
        <v>49883873.060000002</v>
      </c>
      <c r="G43" s="12">
        <v>36192631.759999998</v>
      </c>
      <c r="H43" s="11">
        <v>0</v>
      </c>
      <c r="I43" s="17" t="str">
        <f t="shared" si="7"/>
        <v>B124</v>
      </c>
      <c r="J43">
        <f t="shared" si="8"/>
        <v>124</v>
      </c>
      <c r="K43" s="21">
        <f t="shared" ca="1" si="0"/>
        <v>0</v>
      </c>
      <c r="L43">
        <f t="shared" ca="1" si="1"/>
        <v>0</v>
      </c>
      <c r="M43">
        <f t="shared" ca="1" si="2"/>
        <v>0</v>
      </c>
      <c r="N43">
        <f t="shared" ca="1" si="3"/>
        <v>0</v>
      </c>
      <c r="O43">
        <f t="shared" ca="1" si="4"/>
        <v>0</v>
      </c>
      <c r="P43">
        <f t="shared" ca="1" si="5"/>
        <v>0</v>
      </c>
      <c r="Q43">
        <f t="shared" ca="1" si="6"/>
        <v>0</v>
      </c>
    </row>
    <row r="44" spans="1:17" x14ac:dyDescent="0.2">
      <c r="A44" s="3" t="s">
        <v>93</v>
      </c>
      <c r="B44" s="3" t="s">
        <v>56</v>
      </c>
      <c r="C44" s="18">
        <v>630478054</v>
      </c>
      <c r="D44" s="12">
        <v>278691417.14999998</v>
      </c>
      <c r="E44" s="18">
        <v>909169471.14999998</v>
      </c>
      <c r="F44" s="12">
        <v>909169471.14999998</v>
      </c>
      <c r="G44" s="12">
        <v>761342654.14999998</v>
      </c>
      <c r="H44" s="11">
        <v>0</v>
      </c>
      <c r="I44" s="17" t="str">
        <f t="shared" si="7"/>
        <v>B125</v>
      </c>
      <c r="J44">
        <f t="shared" si="8"/>
        <v>125</v>
      </c>
      <c r="K44" s="21">
        <f t="shared" ca="1" si="0"/>
        <v>0</v>
      </c>
      <c r="L44">
        <f t="shared" ca="1" si="1"/>
        <v>0</v>
      </c>
      <c r="M44">
        <f t="shared" ca="1" si="2"/>
        <v>0</v>
      </c>
      <c r="N44">
        <f t="shared" ca="1" si="3"/>
        <v>0</v>
      </c>
      <c r="O44">
        <f t="shared" ca="1" si="4"/>
        <v>0</v>
      </c>
      <c r="P44">
        <f t="shared" ca="1" si="5"/>
        <v>0</v>
      </c>
      <c r="Q44">
        <f t="shared" ca="1" si="6"/>
        <v>0</v>
      </c>
    </row>
    <row r="45" spans="1:17" x14ac:dyDescent="0.2">
      <c r="A45" s="3" t="s">
        <v>93</v>
      </c>
      <c r="B45" s="3" t="s">
        <v>57</v>
      </c>
      <c r="C45" s="18">
        <v>70903893</v>
      </c>
      <c r="D45" s="12">
        <v>25760000</v>
      </c>
      <c r="E45" s="18">
        <v>96663893</v>
      </c>
      <c r="F45" s="12">
        <v>96663893</v>
      </c>
      <c r="G45" s="12">
        <v>93030505</v>
      </c>
      <c r="H45" s="11">
        <v>0</v>
      </c>
      <c r="I45" s="17" t="str">
        <f t="shared" si="7"/>
        <v>B126</v>
      </c>
      <c r="J45">
        <f t="shared" si="8"/>
        <v>126</v>
      </c>
      <c r="K45" s="21">
        <f t="shared" ca="1" si="0"/>
        <v>0</v>
      </c>
      <c r="L45">
        <f t="shared" ca="1" si="1"/>
        <v>0</v>
      </c>
      <c r="M45">
        <f t="shared" ca="1" si="2"/>
        <v>0</v>
      </c>
      <c r="N45">
        <f t="shared" ca="1" si="3"/>
        <v>0</v>
      </c>
      <c r="O45">
        <f t="shared" ca="1" si="4"/>
        <v>0</v>
      </c>
      <c r="P45">
        <f t="shared" ca="1" si="5"/>
        <v>0</v>
      </c>
      <c r="Q45">
        <f t="shared" ca="1" si="6"/>
        <v>0</v>
      </c>
    </row>
    <row r="46" spans="1:17" x14ac:dyDescent="0.2">
      <c r="A46" s="3" t="s">
        <v>93</v>
      </c>
      <c r="B46" s="3" t="s">
        <v>58</v>
      </c>
      <c r="C46" s="18">
        <v>29579104</v>
      </c>
      <c r="D46" s="12">
        <v>10464925</v>
      </c>
      <c r="E46" s="18">
        <v>40044029</v>
      </c>
      <c r="F46" s="12">
        <v>40044029</v>
      </c>
      <c r="G46" s="12">
        <v>37579104</v>
      </c>
      <c r="H46" s="11">
        <v>0</v>
      </c>
      <c r="I46" s="17" t="str">
        <f t="shared" si="7"/>
        <v>B127</v>
      </c>
      <c r="J46">
        <f t="shared" si="8"/>
        <v>127</v>
      </c>
      <c r="K46" s="21">
        <f t="shared" ca="1" si="0"/>
        <v>0</v>
      </c>
      <c r="L46">
        <f t="shared" ca="1" si="1"/>
        <v>0</v>
      </c>
      <c r="M46">
        <f t="shared" ca="1" si="2"/>
        <v>0</v>
      </c>
      <c r="N46">
        <f t="shared" ca="1" si="3"/>
        <v>0</v>
      </c>
      <c r="O46">
        <f t="shared" ca="1" si="4"/>
        <v>0</v>
      </c>
      <c r="P46">
        <f t="shared" ca="1" si="5"/>
        <v>0</v>
      </c>
      <c r="Q46">
        <f t="shared" ca="1" si="6"/>
        <v>0</v>
      </c>
    </row>
    <row r="47" spans="1:17" x14ac:dyDescent="0.2">
      <c r="A47" s="3" t="s">
        <v>93</v>
      </c>
      <c r="B47" s="3" t="s">
        <v>59</v>
      </c>
      <c r="C47" s="18">
        <v>461967876</v>
      </c>
      <c r="D47" s="12">
        <v>83323000</v>
      </c>
      <c r="E47" s="18">
        <v>545290876</v>
      </c>
      <c r="F47" s="12">
        <v>545290876</v>
      </c>
      <c r="G47" s="12">
        <v>445627805</v>
      </c>
      <c r="H47" s="11">
        <v>0</v>
      </c>
      <c r="I47" s="17" t="str">
        <f t="shared" si="7"/>
        <v>B128</v>
      </c>
      <c r="J47">
        <f t="shared" si="8"/>
        <v>128</v>
      </c>
      <c r="K47" s="21">
        <f t="shared" ca="1" si="0"/>
        <v>0</v>
      </c>
      <c r="L47">
        <f t="shared" ca="1" si="1"/>
        <v>0</v>
      </c>
      <c r="M47">
        <f t="shared" ca="1" si="2"/>
        <v>0</v>
      </c>
      <c r="N47">
        <f t="shared" ca="1" si="3"/>
        <v>0</v>
      </c>
      <c r="O47">
        <f t="shared" ca="1" si="4"/>
        <v>0</v>
      </c>
      <c r="P47">
        <f t="shared" ca="1" si="5"/>
        <v>0</v>
      </c>
      <c r="Q47">
        <f t="shared" ca="1" si="6"/>
        <v>0</v>
      </c>
    </row>
    <row r="48" spans="1:17" x14ac:dyDescent="0.2">
      <c r="A48" s="3" t="s">
        <v>93</v>
      </c>
      <c r="B48" s="3" t="s">
        <v>141</v>
      </c>
      <c r="C48" s="18">
        <v>80687509</v>
      </c>
      <c r="D48" s="12">
        <v>13895046.4</v>
      </c>
      <c r="E48" s="18">
        <v>94582555.400000006</v>
      </c>
      <c r="F48" s="12">
        <v>94582555.400000006</v>
      </c>
      <c r="G48" s="12">
        <v>87353623</v>
      </c>
      <c r="H48" s="11">
        <v>0</v>
      </c>
      <c r="I48" s="17" t="str">
        <f t="shared" si="7"/>
        <v>B129</v>
      </c>
      <c r="J48">
        <f t="shared" si="8"/>
        <v>129</v>
      </c>
      <c r="K48" s="21">
        <f t="shared" ca="1" si="0"/>
        <v>0</v>
      </c>
      <c r="L48">
        <f t="shared" ca="1" si="1"/>
        <v>0</v>
      </c>
      <c r="M48">
        <f t="shared" ca="1" si="2"/>
        <v>0</v>
      </c>
      <c r="N48">
        <f t="shared" ca="1" si="3"/>
        <v>0</v>
      </c>
      <c r="O48">
        <f t="shared" ca="1" si="4"/>
        <v>0</v>
      </c>
      <c r="P48">
        <f t="shared" ca="1" si="5"/>
        <v>0</v>
      </c>
      <c r="Q48">
        <f t="shared" ca="1" si="6"/>
        <v>0</v>
      </c>
    </row>
    <row r="49" spans="1:17" x14ac:dyDescent="0.2">
      <c r="A49" s="3" t="s">
        <v>93</v>
      </c>
      <c r="B49" s="3" t="s">
        <v>81</v>
      </c>
      <c r="C49" s="18">
        <v>38815174</v>
      </c>
      <c r="D49" s="12">
        <v>-542606</v>
      </c>
      <c r="E49" s="18">
        <v>38272568</v>
      </c>
      <c r="F49" s="12">
        <v>38272568</v>
      </c>
      <c r="G49" s="12">
        <v>35093087</v>
      </c>
      <c r="H49" s="11">
        <v>0</v>
      </c>
      <c r="I49" s="17" t="str">
        <f t="shared" si="7"/>
        <v>B130</v>
      </c>
      <c r="J49">
        <f t="shared" si="8"/>
        <v>130</v>
      </c>
      <c r="K49" s="21">
        <f t="shared" ca="1" si="0"/>
        <v>0</v>
      </c>
      <c r="L49">
        <f t="shared" ca="1" si="1"/>
        <v>0</v>
      </c>
      <c r="M49">
        <f t="shared" ca="1" si="2"/>
        <v>0</v>
      </c>
      <c r="N49">
        <f t="shared" ca="1" si="3"/>
        <v>0</v>
      </c>
      <c r="O49">
        <f t="shared" ca="1" si="4"/>
        <v>0</v>
      </c>
      <c r="P49">
        <f t="shared" ca="1" si="5"/>
        <v>0</v>
      </c>
      <c r="Q49">
        <f t="shared" ca="1" si="6"/>
        <v>0</v>
      </c>
    </row>
    <row r="50" spans="1:17" x14ac:dyDescent="0.2">
      <c r="A50" s="3" t="s">
        <v>93</v>
      </c>
      <c r="B50" s="3" t="s">
        <v>60</v>
      </c>
      <c r="C50" s="18">
        <v>38606045</v>
      </c>
      <c r="D50" s="11">
        <v>0</v>
      </c>
      <c r="E50" s="18">
        <v>38606045</v>
      </c>
      <c r="F50" s="12">
        <v>38606045</v>
      </c>
      <c r="G50" s="12">
        <v>37606045</v>
      </c>
      <c r="H50" s="11">
        <v>0</v>
      </c>
      <c r="I50" s="17" t="str">
        <f t="shared" si="7"/>
        <v>B131</v>
      </c>
      <c r="J50">
        <f t="shared" si="8"/>
        <v>131</v>
      </c>
      <c r="K50" s="21">
        <f t="shared" ca="1" si="0"/>
        <v>0</v>
      </c>
      <c r="L50">
        <f t="shared" ca="1" si="1"/>
        <v>0</v>
      </c>
      <c r="M50">
        <f t="shared" ca="1" si="2"/>
        <v>0</v>
      </c>
      <c r="N50">
        <f t="shared" ca="1" si="3"/>
        <v>0</v>
      </c>
      <c r="O50">
        <f t="shared" ca="1" si="4"/>
        <v>0</v>
      </c>
      <c r="P50">
        <f t="shared" ca="1" si="5"/>
        <v>0</v>
      </c>
      <c r="Q50">
        <f t="shared" ca="1" si="6"/>
        <v>0</v>
      </c>
    </row>
    <row r="51" spans="1:17" x14ac:dyDescent="0.2">
      <c r="A51" s="3" t="s">
        <v>93</v>
      </c>
      <c r="B51" s="3" t="s">
        <v>142</v>
      </c>
      <c r="C51" s="18">
        <v>38225067</v>
      </c>
      <c r="D51" s="12">
        <v>-1695373.79</v>
      </c>
      <c r="E51" s="18">
        <v>36529693.210000001</v>
      </c>
      <c r="F51" s="12">
        <v>36529693.210000001</v>
      </c>
      <c r="G51" s="12">
        <v>29243480.449999999</v>
      </c>
      <c r="H51" s="11">
        <v>0</v>
      </c>
      <c r="I51" s="17" t="str">
        <f t="shared" si="7"/>
        <v>B132</v>
      </c>
      <c r="J51">
        <f t="shared" si="8"/>
        <v>132</v>
      </c>
      <c r="K51" s="21">
        <f t="shared" ca="1" si="0"/>
        <v>0</v>
      </c>
      <c r="L51">
        <f t="shared" ca="1" si="1"/>
        <v>0</v>
      </c>
      <c r="M51">
        <f t="shared" ca="1" si="2"/>
        <v>0</v>
      </c>
      <c r="N51">
        <f t="shared" ca="1" si="3"/>
        <v>0</v>
      </c>
      <c r="O51">
        <f t="shared" ca="1" si="4"/>
        <v>0</v>
      </c>
      <c r="P51">
        <f t="shared" ca="1" si="5"/>
        <v>0</v>
      </c>
      <c r="Q51">
        <f t="shared" ca="1" si="6"/>
        <v>0</v>
      </c>
    </row>
    <row r="52" spans="1:17" x14ac:dyDescent="0.2">
      <c r="A52" s="3" t="s">
        <v>93</v>
      </c>
      <c r="B52" s="3" t="s">
        <v>61</v>
      </c>
      <c r="C52" s="18">
        <v>17810342</v>
      </c>
      <c r="D52" s="12">
        <v>4606500</v>
      </c>
      <c r="E52" s="18">
        <v>22416842</v>
      </c>
      <c r="F52" s="12">
        <v>22416842</v>
      </c>
      <c r="G52" s="12">
        <v>17025818</v>
      </c>
      <c r="H52" s="11">
        <v>0</v>
      </c>
      <c r="I52" s="17" t="str">
        <f t="shared" si="7"/>
        <v>B133</v>
      </c>
      <c r="J52">
        <f t="shared" si="8"/>
        <v>133</v>
      </c>
      <c r="K52" s="21">
        <f t="shared" ca="1" si="0"/>
        <v>0</v>
      </c>
      <c r="L52">
        <f t="shared" ca="1" si="1"/>
        <v>0</v>
      </c>
      <c r="M52">
        <f t="shared" ca="1" si="2"/>
        <v>0</v>
      </c>
      <c r="N52">
        <f t="shared" ca="1" si="3"/>
        <v>0</v>
      </c>
      <c r="O52">
        <f t="shared" ca="1" si="4"/>
        <v>0</v>
      </c>
      <c r="P52">
        <f t="shared" ca="1" si="5"/>
        <v>0</v>
      </c>
      <c r="Q52">
        <f t="shared" ca="1" si="6"/>
        <v>0</v>
      </c>
    </row>
    <row r="53" spans="1:17" x14ac:dyDescent="0.2">
      <c r="A53" s="3" t="s">
        <v>93</v>
      </c>
      <c r="B53" s="3" t="s">
        <v>62</v>
      </c>
      <c r="C53" s="18">
        <v>20889072</v>
      </c>
      <c r="D53" s="12">
        <v>-1918803.01</v>
      </c>
      <c r="E53" s="18">
        <v>18970268.989999998</v>
      </c>
      <c r="F53" s="12">
        <v>18970268.989999998</v>
      </c>
      <c r="G53" s="12">
        <v>13908257.51</v>
      </c>
      <c r="H53" s="11">
        <v>0</v>
      </c>
      <c r="I53" s="17" t="str">
        <f t="shared" si="7"/>
        <v>B134</v>
      </c>
      <c r="J53">
        <f t="shared" si="8"/>
        <v>134</v>
      </c>
      <c r="K53" s="21">
        <f t="shared" ca="1" si="0"/>
        <v>0</v>
      </c>
      <c r="L53">
        <f t="shared" ca="1" si="1"/>
        <v>0</v>
      </c>
      <c r="M53">
        <f t="shared" ca="1" si="2"/>
        <v>0</v>
      </c>
      <c r="N53">
        <f t="shared" ca="1" si="3"/>
        <v>0</v>
      </c>
      <c r="O53">
        <f t="shared" ca="1" si="4"/>
        <v>0</v>
      </c>
      <c r="P53">
        <f t="shared" ca="1" si="5"/>
        <v>0</v>
      </c>
      <c r="Q53">
        <f t="shared" ca="1" si="6"/>
        <v>0</v>
      </c>
    </row>
    <row r="54" spans="1:17" x14ac:dyDescent="0.2">
      <c r="A54" s="3" t="s">
        <v>93</v>
      </c>
      <c r="B54" s="3" t="s">
        <v>63</v>
      </c>
      <c r="C54" s="18">
        <v>4788272</v>
      </c>
      <c r="D54" s="12">
        <v>-113440</v>
      </c>
      <c r="E54" s="18">
        <v>4674832</v>
      </c>
      <c r="F54" s="12">
        <v>4674832</v>
      </c>
      <c r="G54" s="12">
        <v>4108866</v>
      </c>
      <c r="H54" s="11">
        <v>0</v>
      </c>
      <c r="I54" s="17" t="str">
        <f t="shared" si="7"/>
        <v>B135</v>
      </c>
      <c r="J54">
        <f t="shared" si="8"/>
        <v>135</v>
      </c>
      <c r="K54" s="21">
        <f t="shared" ca="1" si="0"/>
        <v>0</v>
      </c>
      <c r="L54">
        <f t="shared" ca="1" si="1"/>
        <v>0</v>
      </c>
      <c r="M54">
        <f t="shared" ca="1" si="2"/>
        <v>0</v>
      </c>
      <c r="N54">
        <f t="shared" ca="1" si="3"/>
        <v>0</v>
      </c>
      <c r="O54">
        <f t="shared" ca="1" si="4"/>
        <v>0</v>
      </c>
      <c r="P54">
        <f t="shared" ca="1" si="5"/>
        <v>0</v>
      </c>
      <c r="Q54">
        <f t="shared" ca="1" si="6"/>
        <v>0</v>
      </c>
    </row>
    <row r="55" spans="1:17" x14ac:dyDescent="0.2">
      <c r="A55" s="3" t="s">
        <v>93</v>
      </c>
      <c r="B55" s="3" t="s">
        <v>64</v>
      </c>
      <c r="C55" s="18">
        <v>68147318</v>
      </c>
      <c r="D55" s="12">
        <v>-4293234.28</v>
      </c>
      <c r="E55" s="18">
        <v>63854083.719999999</v>
      </c>
      <c r="F55" s="12">
        <v>63854083.719999999</v>
      </c>
      <c r="G55" s="12">
        <v>45765725.020000003</v>
      </c>
      <c r="H55" s="11">
        <v>0</v>
      </c>
      <c r="I55" s="17" t="str">
        <f t="shared" si="7"/>
        <v>B136</v>
      </c>
      <c r="J55">
        <f t="shared" si="8"/>
        <v>136</v>
      </c>
      <c r="K55" s="21">
        <f t="shared" ca="1" si="0"/>
        <v>0</v>
      </c>
      <c r="L55">
        <f t="shared" ca="1" si="1"/>
        <v>0</v>
      </c>
      <c r="M55">
        <f t="shared" ca="1" si="2"/>
        <v>0</v>
      </c>
      <c r="N55">
        <f t="shared" ca="1" si="3"/>
        <v>0</v>
      </c>
      <c r="O55">
        <f t="shared" ca="1" si="4"/>
        <v>0</v>
      </c>
      <c r="P55">
        <f t="shared" ca="1" si="5"/>
        <v>0</v>
      </c>
      <c r="Q55">
        <f t="shared" ca="1" si="6"/>
        <v>0</v>
      </c>
    </row>
    <row r="56" spans="1:17" x14ac:dyDescent="0.2">
      <c r="A56" s="3" t="s">
        <v>93</v>
      </c>
      <c r="B56" s="3" t="s">
        <v>143</v>
      </c>
      <c r="C56" s="18">
        <v>51812003</v>
      </c>
      <c r="D56" s="12">
        <v>-2666218.9500000002</v>
      </c>
      <c r="E56" s="18">
        <v>49145784.049999997</v>
      </c>
      <c r="F56" s="12">
        <v>49145784.049999997</v>
      </c>
      <c r="G56" s="12">
        <v>36346119.950000003</v>
      </c>
      <c r="H56" s="11">
        <v>0</v>
      </c>
      <c r="I56" s="17" t="str">
        <f t="shared" si="7"/>
        <v>B137</v>
      </c>
      <c r="J56">
        <f t="shared" si="8"/>
        <v>137</v>
      </c>
      <c r="K56" s="21">
        <f t="shared" ca="1" si="0"/>
        <v>0</v>
      </c>
      <c r="L56">
        <f t="shared" ca="1" si="1"/>
        <v>0</v>
      </c>
      <c r="M56">
        <f t="shared" ca="1" si="2"/>
        <v>0</v>
      </c>
      <c r="N56">
        <f t="shared" ca="1" si="3"/>
        <v>0</v>
      </c>
      <c r="O56">
        <f t="shared" ca="1" si="4"/>
        <v>0</v>
      </c>
      <c r="P56">
        <f t="shared" ca="1" si="5"/>
        <v>0</v>
      </c>
      <c r="Q56">
        <f t="shared" ca="1" si="6"/>
        <v>0</v>
      </c>
    </row>
    <row r="57" spans="1:17" x14ac:dyDescent="0.2">
      <c r="A57" s="3" t="s">
        <v>93</v>
      </c>
      <c r="B57" s="3" t="s">
        <v>65</v>
      </c>
      <c r="C57" s="18">
        <v>10031537</v>
      </c>
      <c r="D57" s="12">
        <v>-764536.04</v>
      </c>
      <c r="E57" s="18">
        <v>9267000.9600000009</v>
      </c>
      <c r="F57" s="12">
        <v>9267000.9600000009</v>
      </c>
      <c r="G57" s="12">
        <v>6455954.1100000003</v>
      </c>
      <c r="H57" s="11">
        <v>0</v>
      </c>
      <c r="I57" s="17" t="str">
        <f t="shared" si="7"/>
        <v>B138</v>
      </c>
      <c r="J57">
        <f t="shared" si="8"/>
        <v>138</v>
      </c>
      <c r="K57" s="21">
        <f t="shared" ca="1" si="0"/>
        <v>0</v>
      </c>
      <c r="L57">
        <f t="shared" ca="1" si="1"/>
        <v>0</v>
      </c>
      <c r="M57">
        <f t="shared" ca="1" si="2"/>
        <v>0</v>
      </c>
      <c r="N57">
        <f t="shared" ca="1" si="3"/>
        <v>0</v>
      </c>
      <c r="O57">
        <f t="shared" ca="1" si="4"/>
        <v>0</v>
      </c>
      <c r="P57">
        <f t="shared" ca="1" si="5"/>
        <v>0</v>
      </c>
      <c r="Q57">
        <f t="shared" ca="1" si="6"/>
        <v>0</v>
      </c>
    </row>
    <row r="58" spans="1:17" x14ac:dyDescent="0.2">
      <c r="A58" s="3" t="s">
        <v>93</v>
      </c>
      <c r="B58" s="3" t="s">
        <v>66</v>
      </c>
      <c r="C58" s="18">
        <v>86500000</v>
      </c>
      <c r="D58" s="11">
        <v>0</v>
      </c>
      <c r="E58" s="18">
        <v>86500000</v>
      </c>
      <c r="F58" s="12">
        <v>84920022.75</v>
      </c>
      <c r="G58" s="12">
        <v>66335260.32</v>
      </c>
      <c r="H58" s="12">
        <v>1579977.25</v>
      </c>
      <c r="I58" s="17" t="str">
        <f t="shared" si="7"/>
        <v>B139</v>
      </c>
      <c r="J58">
        <f t="shared" si="8"/>
        <v>139</v>
      </c>
      <c r="K58" s="21">
        <f t="shared" ca="1" si="0"/>
        <v>0</v>
      </c>
      <c r="L58">
        <f t="shared" ca="1" si="1"/>
        <v>0</v>
      </c>
      <c r="M58">
        <f t="shared" ca="1" si="2"/>
        <v>0</v>
      </c>
      <c r="N58">
        <f t="shared" ca="1" si="3"/>
        <v>0</v>
      </c>
      <c r="O58">
        <f t="shared" ca="1" si="4"/>
        <v>0</v>
      </c>
      <c r="P58">
        <f t="shared" ca="1" si="5"/>
        <v>0</v>
      </c>
      <c r="Q58">
        <f t="shared" ca="1" si="6"/>
        <v>0</v>
      </c>
    </row>
    <row r="59" spans="1:17" x14ac:dyDescent="0.2">
      <c r="A59" s="3" t="s">
        <v>93</v>
      </c>
      <c r="B59" s="3" t="s">
        <v>144</v>
      </c>
      <c r="C59" s="18">
        <v>25470102</v>
      </c>
      <c r="D59" s="12">
        <v>-3283206.1</v>
      </c>
      <c r="E59" s="18">
        <v>22186895.899999999</v>
      </c>
      <c r="F59" s="12">
        <v>22186895.899999999</v>
      </c>
      <c r="G59" s="12">
        <v>13040584.65</v>
      </c>
      <c r="H59" s="11">
        <v>0</v>
      </c>
      <c r="I59" s="17" t="str">
        <f t="shared" si="7"/>
        <v>B140</v>
      </c>
      <c r="J59">
        <f t="shared" si="8"/>
        <v>140</v>
      </c>
      <c r="K59" s="21">
        <f t="shared" ca="1" si="0"/>
        <v>0</v>
      </c>
      <c r="L59">
        <f t="shared" ca="1" si="1"/>
        <v>0</v>
      </c>
      <c r="M59">
        <f t="shared" ca="1" si="2"/>
        <v>0</v>
      </c>
      <c r="N59">
        <f t="shared" ca="1" si="3"/>
        <v>0</v>
      </c>
      <c r="O59">
        <f t="shared" ca="1" si="4"/>
        <v>0</v>
      </c>
      <c r="P59">
        <f t="shared" ca="1" si="5"/>
        <v>0</v>
      </c>
      <c r="Q59">
        <f t="shared" ca="1" si="6"/>
        <v>0</v>
      </c>
    </row>
    <row r="60" spans="1:17" x14ac:dyDescent="0.2">
      <c r="A60" s="3" t="s">
        <v>93</v>
      </c>
      <c r="B60" s="3" t="s">
        <v>67</v>
      </c>
      <c r="C60" s="18">
        <v>40020000</v>
      </c>
      <c r="D60" s="11">
        <v>0</v>
      </c>
      <c r="E60" s="18">
        <v>40020000</v>
      </c>
      <c r="F60" s="12">
        <v>40019998.5</v>
      </c>
      <c r="G60" s="12">
        <v>31153304</v>
      </c>
      <c r="H60" s="12">
        <v>1.5</v>
      </c>
      <c r="I60" s="17" t="str">
        <f t="shared" si="7"/>
        <v>B141</v>
      </c>
      <c r="J60">
        <f t="shared" si="8"/>
        <v>141</v>
      </c>
      <c r="K60" s="21">
        <f t="shared" ca="1" si="0"/>
        <v>0</v>
      </c>
      <c r="L60">
        <f t="shared" ca="1" si="1"/>
        <v>0</v>
      </c>
      <c r="M60">
        <f t="shared" ca="1" si="2"/>
        <v>0</v>
      </c>
      <c r="N60">
        <f t="shared" ca="1" si="3"/>
        <v>0</v>
      </c>
      <c r="O60">
        <f t="shared" ca="1" si="4"/>
        <v>0</v>
      </c>
      <c r="P60">
        <f t="shared" ca="1" si="5"/>
        <v>0</v>
      </c>
      <c r="Q60">
        <f t="shared" ca="1" si="6"/>
        <v>0</v>
      </c>
    </row>
    <row r="61" spans="1:17" x14ac:dyDescent="0.2">
      <c r="A61" s="3" t="s">
        <v>93</v>
      </c>
      <c r="B61" s="3" t="s">
        <v>145</v>
      </c>
      <c r="C61" s="18">
        <v>48647772</v>
      </c>
      <c r="D61" s="12">
        <v>-3887401.49</v>
      </c>
      <c r="E61" s="18">
        <v>44760370.509999998</v>
      </c>
      <c r="F61" s="12">
        <v>44760370.509999998</v>
      </c>
      <c r="G61" s="12">
        <v>32775773.289999999</v>
      </c>
      <c r="H61" s="11">
        <v>0</v>
      </c>
      <c r="I61" s="17" t="str">
        <f t="shared" si="7"/>
        <v>B142</v>
      </c>
      <c r="J61">
        <f t="shared" si="8"/>
        <v>142</v>
      </c>
      <c r="K61" s="21">
        <f t="shared" ca="1" si="0"/>
        <v>0</v>
      </c>
      <c r="L61">
        <f t="shared" ca="1" si="1"/>
        <v>0</v>
      </c>
      <c r="M61">
        <f t="shared" ca="1" si="2"/>
        <v>0</v>
      </c>
      <c r="N61">
        <f t="shared" ca="1" si="3"/>
        <v>0</v>
      </c>
      <c r="O61">
        <f t="shared" ca="1" si="4"/>
        <v>0</v>
      </c>
      <c r="P61">
        <f t="shared" ca="1" si="5"/>
        <v>0</v>
      </c>
      <c r="Q61">
        <f t="shared" ca="1" si="6"/>
        <v>0</v>
      </c>
    </row>
    <row r="62" spans="1:17" x14ac:dyDescent="0.2">
      <c r="A62" s="3" t="s">
        <v>93</v>
      </c>
      <c r="B62" s="3" t="s">
        <v>68</v>
      </c>
      <c r="C62" s="18">
        <v>176630565</v>
      </c>
      <c r="D62" s="12">
        <v>49654360.619999997</v>
      </c>
      <c r="E62" s="18">
        <v>226284925.62</v>
      </c>
      <c r="F62" s="12">
        <v>201909928.62</v>
      </c>
      <c r="G62" s="12">
        <v>141439939.18000001</v>
      </c>
      <c r="H62" s="12">
        <v>24374997</v>
      </c>
      <c r="I62" s="17" t="str">
        <f t="shared" si="7"/>
        <v>B143</v>
      </c>
      <c r="J62">
        <f t="shared" si="8"/>
        <v>143</v>
      </c>
      <c r="K62" s="21">
        <f t="shared" ca="1" si="0"/>
        <v>0</v>
      </c>
      <c r="L62">
        <f t="shared" ca="1" si="1"/>
        <v>0</v>
      </c>
      <c r="M62">
        <f t="shared" ca="1" si="2"/>
        <v>0</v>
      </c>
      <c r="N62">
        <f t="shared" ca="1" si="3"/>
        <v>0</v>
      </c>
      <c r="O62">
        <f t="shared" ca="1" si="4"/>
        <v>0</v>
      </c>
      <c r="P62">
        <f t="shared" ca="1" si="5"/>
        <v>0</v>
      </c>
      <c r="Q62">
        <f t="shared" ca="1" si="6"/>
        <v>0</v>
      </c>
    </row>
    <row r="63" spans="1:17" x14ac:dyDescent="0.2">
      <c r="A63" s="3" t="s">
        <v>93</v>
      </c>
      <c r="B63" s="3" t="s">
        <v>69</v>
      </c>
      <c r="C63" s="18">
        <v>23243359</v>
      </c>
      <c r="D63" s="12">
        <v>-1131316.27</v>
      </c>
      <c r="E63" s="18">
        <v>22112042.73</v>
      </c>
      <c r="F63" s="12">
        <v>22112042.73</v>
      </c>
      <c r="G63" s="12">
        <v>14820669.550000001</v>
      </c>
      <c r="H63" s="11">
        <v>0</v>
      </c>
      <c r="I63" s="17" t="str">
        <f t="shared" si="7"/>
        <v>B144</v>
      </c>
      <c r="J63">
        <f t="shared" si="8"/>
        <v>144</v>
      </c>
      <c r="K63" s="21">
        <f t="shared" ca="1" si="0"/>
        <v>0</v>
      </c>
      <c r="L63">
        <f t="shared" ca="1" si="1"/>
        <v>0</v>
      </c>
      <c r="M63">
        <f t="shared" ca="1" si="2"/>
        <v>0</v>
      </c>
      <c r="N63">
        <f t="shared" ca="1" si="3"/>
        <v>0</v>
      </c>
      <c r="O63">
        <f t="shared" ca="1" si="4"/>
        <v>0</v>
      </c>
      <c r="P63">
        <f t="shared" ca="1" si="5"/>
        <v>0</v>
      </c>
      <c r="Q63">
        <f t="shared" ca="1" si="6"/>
        <v>0</v>
      </c>
    </row>
    <row r="64" spans="1:17" x14ac:dyDescent="0.2">
      <c r="A64" s="3" t="s">
        <v>93</v>
      </c>
      <c r="B64" s="3" t="s">
        <v>70</v>
      </c>
      <c r="C64" s="18">
        <v>3919464</v>
      </c>
      <c r="D64" s="12">
        <v>257048</v>
      </c>
      <c r="E64" s="18">
        <v>4176512</v>
      </c>
      <c r="F64" s="12">
        <v>4176512</v>
      </c>
      <c r="G64" s="12">
        <v>4176512</v>
      </c>
      <c r="H64" s="11">
        <v>0</v>
      </c>
      <c r="I64" s="17" t="str">
        <f t="shared" si="7"/>
        <v>B145</v>
      </c>
      <c r="J64">
        <f t="shared" si="8"/>
        <v>145</v>
      </c>
      <c r="K64" s="21">
        <f t="shared" ca="1" si="0"/>
        <v>0</v>
      </c>
      <c r="L64">
        <f t="shared" ca="1" si="1"/>
        <v>0</v>
      </c>
      <c r="M64">
        <f t="shared" ca="1" si="2"/>
        <v>0</v>
      </c>
      <c r="N64">
        <f t="shared" ca="1" si="3"/>
        <v>0</v>
      </c>
      <c r="O64">
        <f t="shared" ca="1" si="4"/>
        <v>0</v>
      </c>
      <c r="P64">
        <f t="shared" ca="1" si="5"/>
        <v>0</v>
      </c>
      <c r="Q64">
        <f t="shared" ca="1" si="6"/>
        <v>0</v>
      </c>
    </row>
    <row r="65" spans="1:17" x14ac:dyDescent="0.2">
      <c r="A65" s="3" t="s">
        <v>93</v>
      </c>
      <c r="B65" s="3" t="s">
        <v>71</v>
      </c>
      <c r="C65" s="18">
        <v>3711841</v>
      </c>
      <c r="D65" s="12">
        <v>208360</v>
      </c>
      <c r="E65" s="18">
        <v>3920201</v>
      </c>
      <c r="F65" s="12">
        <v>3920201</v>
      </c>
      <c r="G65" s="12">
        <v>3356768</v>
      </c>
      <c r="H65" s="11">
        <v>0</v>
      </c>
      <c r="I65" s="17" t="str">
        <f t="shared" si="7"/>
        <v>B146</v>
      </c>
      <c r="J65">
        <f t="shared" si="8"/>
        <v>146</v>
      </c>
      <c r="K65" s="21">
        <f t="shared" ca="1" si="0"/>
        <v>0</v>
      </c>
      <c r="L65">
        <f t="shared" ca="1" si="1"/>
        <v>0</v>
      </c>
      <c r="M65">
        <f t="shared" ca="1" si="2"/>
        <v>0</v>
      </c>
      <c r="N65">
        <f t="shared" ca="1" si="3"/>
        <v>0</v>
      </c>
      <c r="O65">
        <f t="shared" ca="1" si="4"/>
        <v>0</v>
      </c>
      <c r="P65">
        <f t="shared" ca="1" si="5"/>
        <v>0</v>
      </c>
      <c r="Q65">
        <f t="shared" ca="1" si="6"/>
        <v>0</v>
      </c>
    </row>
    <row r="66" spans="1:17" x14ac:dyDescent="0.2">
      <c r="A66" s="3" t="s">
        <v>93</v>
      </c>
      <c r="B66" s="3" t="s">
        <v>72</v>
      </c>
      <c r="C66" s="18">
        <v>96936420</v>
      </c>
      <c r="D66" s="12">
        <v>-5556208.5999999996</v>
      </c>
      <c r="E66" s="18">
        <v>91380211.400000006</v>
      </c>
      <c r="F66" s="12">
        <v>91380211.400000006</v>
      </c>
      <c r="G66" s="12">
        <v>67702223.939999998</v>
      </c>
      <c r="H66" s="11">
        <v>0</v>
      </c>
      <c r="I66" s="17" t="str">
        <f t="shared" si="7"/>
        <v>B147</v>
      </c>
      <c r="J66">
        <f t="shared" si="8"/>
        <v>147</v>
      </c>
      <c r="K66" s="21">
        <f t="shared" ca="1" si="0"/>
        <v>0</v>
      </c>
      <c r="L66">
        <f t="shared" ca="1" si="1"/>
        <v>0</v>
      </c>
      <c r="M66">
        <f t="shared" ca="1" si="2"/>
        <v>0</v>
      </c>
      <c r="N66">
        <f t="shared" ca="1" si="3"/>
        <v>0</v>
      </c>
      <c r="O66">
        <f t="shared" ca="1" si="4"/>
        <v>0</v>
      </c>
      <c r="P66">
        <f t="shared" ca="1" si="5"/>
        <v>0</v>
      </c>
      <c r="Q66">
        <f t="shared" ca="1" si="6"/>
        <v>0</v>
      </c>
    </row>
    <row r="67" spans="1:17" x14ac:dyDescent="0.2">
      <c r="A67" s="3" t="s">
        <v>93</v>
      </c>
      <c r="B67" s="3" t="s">
        <v>73</v>
      </c>
      <c r="C67" s="18">
        <v>33682238</v>
      </c>
      <c r="D67" s="12">
        <v>-6266974.8899999997</v>
      </c>
      <c r="E67" s="18">
        <v>27415263.109999999</v>
      </c>
      <c r="F67" s="12">
        <v>27415263.109999999</v>
      </c>
      <c r="G67" s="12">
        <v>17225043.93</v>
      </c>
      <c r="H67" s="11">
        <v>0</v>
      </c>
      <c r="I67" s="17" t="str">
        <f t="shared" si="7"/>
        <v>B148</v>
      </c>
      <c r="J67">
        <f t="shared" si="8"/>
        <v>148</v>
      </c>
      <c r="K67" s="21">
        <f t="shared" ref="K67:K130" ca="1" si="9">+INDIRECT(I67,TRUE)</f>
        <v>0</v>
      </c>
      <c r="L67">
        <f t="shared" ref="L67:L130" ca="1" si="10">+INDIRECT("C"&amp;J67,TRUE)</f>
        <v>0</v>
      </c>
      <c r="M67">
        <f t="shared" ref="M67:M130" ca="1" si="11">+INDIRECT("D"&amp;J67,TRUE)</f>
        <v>0</v>
      </c>
      <c r="N67">
        <f t="shared" ref="N67:N130" ca="1" si="12">+INDIRECT("e"&amp;J67,TRUE)</f>
        <v>0</v>
      </c>
      <c r="O67">
        <f t="shared" ref="O67:O130" ca="1" si="13">+INDIRECT("f"&amp;J67,TRUE)</f>
        <v>0</v>
      </c>
      <c r="P67">
        <f t="shared" ref="P67:P130" ca="1" si="14">+INDIRECT("g"&amp;J67,TRUE)</f>
        <v>0</v>
      </c>
      <c r="Q67">
        <f t="shared" ref="Q67:Q130" ca="1" si="15">+INDIRECT("h"&amp;J67,TRUE)</f>
        <v>0</v>
      </c>
    </row>
    <row r="68" spans="1:17" x14ac:dyDescent="0.2">
      <c r="A68" s="3" t="s">
        <v>93</v>
      </c>
      <c r="B68" s="3" t="s">
        <v>74</v>
      </c>
      <c r="C68" s="18">
        <v>43908573</v>
      </c>
      <c r="D68" s="12">
        <v>-3141437.92</v>
      </c>
      <c r="E68" s="18">
        <v>40767135.079999998</v>
      </c>
      <c r="F68" s="12">
        <v>40767135.079999998</v>
      </c>
      <c r="G68" s="12">
        <v>27849490.32</v>
      </c>
      <c r="H68" s="11">
        <v>0</v>
      </c>
      <c r="I68" s="17" t="str">
        <f t="shared" ref="I68:I131" si="16">+"B"&amp;(J67+1)</f>
        <v>B149</v>
      </c>
      <c r="J68">
        <f t="shared" ref="J68:J131" si="17">+J67+1</f>
        <v>149</v>
      </c>
      <c r="K68" s="21">
        <f t="shared" ca="1" si="9"/>
        <v>0</v>
      </c>
      <c r="L68">
        <f t="shared" ca="1" si="10"/>
        <v>0</v>
      </c>
      <c r="M68">
        <f t="shared" ca="1" si="11"/>
        <v>0</v>
      </c>
      <c r="N68">
        <f t="shared" ca="1" si="12"/>
        <v>0</v>
      </c>
      <c r="O68">
        <f t="shared" ca="1" si="13"/>
        <v>0</v>
      </c>
      <c r="P68">
        <f t="shared" ca="1" si="14"/>
        <v>0</v>
      </c>
      <c r="Q68">
        <f t="shared" ca="1" si="15"/>
        <v>0</v>
      </c>
    </row>
    <row r="69" spans="1:17" x14ac:dyDescent="0.2">
      <c r="A69" s="3" t="s">
        <v>93</v>
      </c>
      <c r="B69" s="3" t="s">
        <v>146</v>
      </c>
      <c r="C69" s="18">
        <v>51719826</v>
      </c>
      <c r="D69" s="12">
        <v>-9288850.6300000008</v>
      </c>
      <c r="E69" s="18">
        <v>42430975.369999997</v>
      </c>
      <c r="F69" s="12">
        <v>42430975.369999997</v>
      </c>
      <c r="G69" s="12">
        <v>8063809.3799999999</v>
      </c>
      <c r="H69" s="11">
        <v>0</v>
      </c>
      <c r="I69" s="17" t="str">
        <f t="shared" si="16"/>
        <v>B150</v>
      </c>
      <c r="J69">
        <f t="shared" si="17"/>
        <v>150</v>
      </c>
      <c r="K69" s="21">
        <f t="shared" ca="1" si="9"/>
        <v>0</v>
      </c>
      <c r="L69">
        <f t="shared" ca="1" si="10"/>
        <v>0</v>
      </c>
      <c r="M69">
        <f t="shared" ca="1" si="11"/>
        <v>0</v>
      </c>
      <c r="N69">
        <f t="shared" ca="1" si="12"/>
        <v>0</v>
      </c>
      <c r="O69">
        <f t="shared" ca="1" si="13"/>
        <v>0</v>
      </c>
      <c r="P69">
        <f t="shared" ca="1" si="14"/>
        <v>0</v>
      </c>
      <c r="Q69">
        <f t="shared" ca="1" si="15"/>
        <v>0</v>
      </c>
    </row>
    <row r="70" spans="1:17" x14ac:dyDescent="0.2">
      <c r="A70" s="3" t="s">
        <v>93</v>
      </c>
      <c r="B70" s="3" t="s">
        <v>147</v>
      </c>
      <c r="C70" s="18">
        <v>450000000</v>
      </c>
      <c r="D70" s="12">
        <v>-450000000</v>
      </c>
      <c r="E70" s="19">
        <v>0</v>
      </c>
      <c r="F70" s="11">
        <v>0</v>
      </c>
      <c r="G70" s="11">
        <v>0</v>
      </c>
      <c r="H70" s="11">
        <v>0</v>
      </c>
      <c r="I70" s="17" t="str">
        <f t="shared" si="16"/>
        <v>B151</v>
      </c>
      <c r="J70">
        <f t="shared" si="17"/>
        <v>151</v>
      </c>
      <c r="K70" s="21">
        <f t="shared" ca="1" si="9"/>
        <v>0</v>
      </c>
      <c r="L70">
        <f t="shared" ca="1" si="10"/>
        <v>0</v>
      </c>
      <c r="M70">
        <f t="shared" ca="1" si="11"/>
        <v>0</v>
      </c>
      <c r="N70">
        <f t="shared" ca="1" si="12"/>
        <v>0</v>
      </c>
      <c r="O70">
        <f t="shared" ca="1" si="13"/>
        <v>0</v>
      </c>
      <c r="P70">
        <f t="shared" ca="1" si="14"/>
        <v>0</v>
      </c>
      <c r="Q70">
        <f t="shared" ca="1" si="15"/>
        <v>0</v>
      </c>
    </row>
    <row r="71" spans="1:17" x14ac:dyDescent="0.2">
      <c r="A71" s="3" t="s">
        <v>93</v>
      </c>
      <c r="B71" s="3" t="s">
        <v>75</v>
      </c>
      <c r="C71" s="18">
        <v>32616020</v>
      </c>
      <c r="D71" s="12">
        <v>95521413.909999996</v>
      </c>
      <c r="E71" s="18">
        <v>128137433.91</v>
      </c>
      <c r="F71" s="12">
        <v>128137433.91</v>
      </c>
      <c r="G71" s="12">
        <v>77426458.599999994</v>
      </c>
      <c r="H71" s="11">
        <v>0</v>
      </c>
      <c r="I71" s="17" t="str">
        <f t="shared" si="16"/>
        <v>B152</v>
      </c>
      <c r="J71">
        <f t="shared" si="17"/>
        <v>152</v>
      </c>
      <c r="K71" s="21">
        <f t="shared" ca="1" si="9"/>
        <v>0</v>
      </c>
      <c r="L71">
        <f t="shared" ca="1" si="10"/>
        <v>0</v>
      </c>
      <c r="M71">
        <f t="shared" ca="1" si="11"/>
        <v>0</v>
      </c>
      <c r="N71">
        <f t="shared" ca="1" si="12"/>
        <v>0</v>
      </c>
      <c r="O71">
        <f t="shared" ca="1" si="13"/>
        <v>0</v>
      </c>
      <c r="P71">
        <f t="shared" ca="1" si="14"/>
        <v>0</v>
      </c>
      <c r="Q71">
        <f t="shared" ca="1" si="15"/>
        <v>0</v>
      </c>
    </row>
    <row r="72" spans="1:17" x14ac:dyDescent="0.2">
      <c r="A72" s="3" t="s">
        <v>93</v>
      </c>
      <c r="B72" s="3" t="s">
        <v>76</v>
      </c>
      <c r="C72" s="18">
        <v>31017458</v>
      </c>
      <c r="D72" s="12">
        <v>-2061552.02</v>
      </c>
      <c r="E72" s="18">
        <v>28955905.98</v>
      </c>
      <c r="F72" s="12">
        <v>28955905.98</v>
      </c>
      <c r="G72" s="12">
        <v>21477675.190000001</v>
      </c>
      <c r="H72" s="11">
        <v>0</v>
      </c>
      <c r="I72" s="17" t="str">
        <f t="shared" si="16"/>
        <v>B153</v>
      </c>
      <c r="J72">
        <f t="shared" si="17"/>
        <v>153</v>
      </c>
      <c r="K72" s="21">
        <f t="shared" ca="1" si="9"/>
        <v>0</v>
      </c>
      <c r="L72">
        <f t="shared" ca="1" si="10"/>
        <v>0</v>
      </c>
      <c r="M72">
        <f t="shared" ca="1" si="11"/>
        <v>0</v>
      </c>
      <c r="N72">
        <f t="shared" ca="1" si="12"/>
        <v>0</v>
      </c>
      <c r="O72">
        <f t="shared" ca="1" si="13"/>
        <v>0</v>
      </c>
      <c r="P72">
        <f t="shared" ca="1" si="14"/>
        <v>0</v>
      </c>
      <c r="Q72">
        <f t="shared" ca="1" si="15"/>
        <v>0</v>
      </c>
    </row>
    <row r="73" spans="1:17" x14ac:dyDescent="0.2">
      <c r="A73" s="3" t="s">
        <v>93</v>
      </c>
      <c r="B73" s="3" t="s">
        <v>77</v>
      </c>
      <c r="C73" s="18">
        <v>112053443</v>
      </c>
      <c r="D73" s="12">
        <v>-72011685.120000005</v>
      </c>
      <c r="E73" s="18">
        <v>40041757.880000003</v>
      </c>
      <c r="F73" s="12">
        <v>40041757.880000003</v>
      </c>
      <c r="G73" s="12">
        <v>27919888.73</v>
      </c>
      <c r="H73" s="11">
        <v>0</v>
      </c>
      <c r="I73" s="17" t="str">
        <f t="shared" si="16"/>
        <v>B154</v>
      </c>
      <c r="J73">
        <f t="shared" si="17"/>
        <v>154</v>
      </c>
      <c r="K73" s="21">
        <f t="shared" ca="1" si="9"/>
        <v>0</v>
      </c>
      <c r="L73">
        <f t="shared" ca="1" si="10"/>
        <v>0</v>
      </c>
      <c r="M73">
        <f t="shared" ca="1" si="11"/>
        <v>0</v>
      </c>
      <c r="N73">
        <f t="shared" ca="1" si="12"/>
        <v>0</v>
      </c>
      <c r="O73">
        <f t="shared" ca="1" si="13"/>
        <v>0</v>
      </c>
      <c r="P73">
        <f t="shared" ca="1" si="14"/>
        <v>0</v>
      </c>
      <c r="Q73">
        <f t="shared" ca="1" si="15"/>
        <v>0</v>
      </c>
    </row>
    <row r="74" spans="1:17" x14ac:dyDescent="0.2">
      <c r="A74" s="3" t="s">
        <v>93</v>
      </c>
      <c r="B74" s="3" t="s">
        <v>148</v>
      </c>
      <c r="C74" s="18">
        <v>12344353</v>
      </c>
      <c r="D74" s="12">
        <v>-2014138.6</v>
      </c>
      <c r="E74" s="18">
        <v>10330214.4</v>
      </c>
      <c r="F74" s="12">
        <v>10330214.4</v>
      </c>
      <c r="G74" s="12">
        <v>6342899.4400000004</v>
      </c>
      <c r="H74" s="11">
        <v>0</v>
      </c>
      <c r="I74" s="17" t="str">
        <f t="shared" si="16"/>
        <v>B155</v>
      </c>
      <c r="J74">
        <f t="shared" si="17"/>
        <v>155</v>
      </c>
      <c r="K74" s="21">
        <f t="shared" ca="1" si="9"/>
        <v>0</v>
      </c>
      <c r="L74">
        <f t="shared" ca="1" si="10"/>
        <v>0</v>
      </c>
      <c r="M74">
        <f t="shared" ca="1" si="11"/>
        <v>0</v>
      </c>
      <c r="N74">
        <f t="shared" ca="1" si="12"/>
        <v>0</v>
      </c>
      <c r="O74">
        <f t="shared" ca="1" si="13"/>
        <v>0</v>
      </c>
      <c r="P74">
        <f t="shared" ca="1" si="14"/>
        <v>0</v>
      </c>
      <c r="Q74">
        <f t="shared" ca="1" si="15"/>
        <v>0</v>
      </c>
    </row>
    <row r="75" spans="1:17" x14ac:dyDescent="0.2">
      <c r="A75" s="3" t="s">
        <v>93</v>
      </c>
      <c r="B75" s="3" t="s">
        <v>149</v>
      </c>
      <c r="C75" s="18">
        <v>7268116</v>
      </c>
      <c r="D75" s="12">
        <v>-2909136.45</v>
      </c>
      <c r="E75" s="18">
        <v>4358979.55</v>
      </c>
      <c r="F75" s="12">
        <v>4358979.55</v>
      </c>
      <c r="G75" s="12">
        <v>3297798.68</v>
      </c>
      <c r="H75" s="11">
        <v>0</v>
      </c>
      <c r="I75" s="17" t="str">
        <f t="shared" si="16"/>
        <v>B156</v>
      </c>
      <c r="J75">
        <f t="shared" si="17"/>
        <v>156</v>
      </c>
      <c r="K75" s="21">
        <f t="shared" ca="1" si="9"/>
        <v>0</v>
      </c>
      <c r="L75">
        <f t="shared" ca="1" si="10"/>
        <v>0</v>
      </c>
      <c r="M75">
        <f t="shared" ca="1" si="11"/>
        <v>0</v>
      </c>
      <c r="N75">
        <f t="shared" ca="1" si="12"/>
        <v>0</v>
      </c>
      <c r="O75">
        <f t="shared" ca="1" si="13"/>
        <v>0</v>
      </c>
      <c r="P75">
        <f t="shared" ca="1" si="14"/>
        <v>0</v>
      </c>
      <c r="Q75">
        <f t="shared" ca="1" si="15"/>
        <v>0</v>
      </c>
    </row>
    <row r="76" spans="1:17" x14ac:dyDescent="0.2">
      <c r="A76" s="3" t="s">
        <v>93</v>
      </c>
      <c r="B76" s="3" t="s">
        <v>78</v>
      </c>
      <c r="C76" s="18">
        <v>8629710</v>
      </c>
      <c r="D76" s="12">
        <v>-1810584.74</v>
      </c>
      <c r="E76" s="18">
        <v>6819125.2599999998</v>
      </c>
      <c r="F76" s="12">
        <v>6819125.2599999998</v>
      </c>
      <c r="G76" s="12">
        <v>4690115.63</v>
      </c>
      <c r="H76" s="11">
        <v>0</v>
      </c>
      <c r="I76" s="17" t="str">
        <f t="shared" si="16"/>
        <v>B157</v>
      </c>
      <c r="J76">
        <f t="shared" si="17"/>
        <v>157</v>
      </c>
      <c r="K76" s="21">
        <f t="shared" ca="1" si="9"/>
        <v>0</v>
      </c>
      <c r="L76">
        <f t="shared" ca="1" si="10"/>
        <v>0</v>
      </c>
      <c r="M76">
        <f t="shared" ca="1" si="11"/>
        <v>0</v>
      </c>
      <c r="N76">
        <f t="shared" ca="1" si="12"/>
        <v>0</v>
      </c>
      <c r="O76">
        <f t="shared" ca="1" si="13"/>
        <v>0</v>
      </c>
      <c r="P76">
        <f t="shared" ca="1" si="14"/>
        <v>0</v>
      </c>
      <c r="Q76">
        <f t="shared" ca="1" si="15"/>
        <v>0</v>
      </c>
    </row>
    <row r="77" spans="1:17" x14ac:dyDescent="0.2">
      <c r="A77" s="3" t="s">
        <v>93</v>
      </c>
      <c r="B77" s="3" t="s">
        <v>150</v>
      </c>
      <c r="C77" s="18">
        <v>1221202894</v>
      </c>
      <c r="D77" s="12">
        <v>-45719659.899999999</v>
      </c>
      <c r="E77" s="18">
        <v>1175483234.0999999</v>
      </c>
      <c r="F77" s="12">
        <v>1175477888.8199999</v>
      </c>
      <c r="G77" s="12">
        <v>904667279.23000002</v>
      </c>
      <c r="H77" s="12">
        <v>5345.28</v>
      </c>
      <c r="I77" s="17" t="str">
        <f t="shared" si="16"/>
        <v>B158</v>
      </c>
      <c r="J77">
        <f t="shared" si="17"/>
        <v>158</v>
      </c>
      <c r="K77" s="21">
        <f t="shared" ca="1" si="9"/>
        <v>0</v>
      </c>
      <c r="L77">
        <f t="shared" ca="1" si="10"/>
        <v>0</v>
      </c>
      <c r="M77">
        <f t="shared" ca="1" si="11"/>
        <v>0</v>
      </c>
      <c r="N77">
        <f t="shared" ca="1" si="12"/>
        <v>0</v>
      </c>
      <c r="O77">
        <f t="shared" ca="1" si="13"/>
        <v>0</v>
      </c>
      <c r="P77">
        <f t="shared" ca="1" si="14"/>
        <v>0</v>
      </c>
      <c r="Q77">
        <f t="shared" ca="1" si="15"/>
        <v>0</v>
      </c>
    </row>
    <row r="78" spans="1:17" x14ac:dyDescent="0.2">
      <c r="A78" s="3" t="s">
        <v>93</v>
      </c>
      <c r="B78" s="3" t="s">
        <v>151</v>
      </c>
      <c r="C78" s="18">
        <v>3785947</v>
      </c>
      <c r="D78" s="11">
        <v>0</v>
      </c>
      <c r="E78" s="18">
        <v>3785947</v>
      </c>
      <c r="F78" s="12">
        <v>3785947</v>
      </c>
      <c r="G78" s="12">
        <v>3470445</v>
      </c>
      <c r="H78" s="11">
        <v>0</v>
      </c>
      <c r="I78" s="17" t="str">
        <f t="shared" si="16"/>
        <v>B159</v>
      </c>
      <c r="J78">
        <f t="shared" si="17"/>
        <v>159</v>
      </c>
      <c r="K78" s="21">
        <f t="shared" ca="1" si="9"/>
        <v>0</v>
      </c>
      <c r="L78">
        <f t="shared" ca="1" si="10"/>
        <v>0</v>
      </c>
      <c r="M78">
        <f t="shared" ca="1" si="11"/>
        <v>0</v>
      </c>
      <c r="N78">
        <f t="shared" ca="1" si="12"/>
        <v>0</v>
      </c>
      <c r="O78">
        <f t="shared" ca="1" si="13"/>
        <v>0</v>
      </c>
      <c r="P78">
        <f t="shared" ca="1" si="14"/>
        <v>0</v>
      </c>
      <c r="Q78">
        <f t="shared" ca="1" si="15"/>
        <v>0</v>
      </c>
    </row>
    <row r="79" spans="1:17" x14ac:dyDescent="0.2">
      <c r="A79" s="3" t="s">
        <v>93</v>
      </c>
      <c r="B79" s="3" t="s">
        <v>152</v>
      </c>
      <c r="C79" s="18">
        <v>20224565</v>
      </c>
      <c r="D79" s="11">
        <v>0</v>
      </c>
      <c r="E79" s="18">
        <v>20224565</v>
      </c>
      <c r="F79" s="12">
        <v>20224565</v>
      </c>
      <c r="G79" s="12">
        <v>18233229</v>
      </c>
      <c r="H79" s="11">
        <v>0</v>
      </c>
      <c r="I79" s="17" t="str">
        <f t="shared" si="16"/>
        <v>B160</v>
      </c>
      <c r="J79">
        <f t="shared" si="17"/>
        <v>160</v>
      </c>
      <c r="K79" s="21">
        <f t="shared" ca="1" si="9"/>
        <v>0</v>
      </c>
      <c r="L79">
        <f t="shared" ca="1" si="10"/>
        <v>0</v>
      </c>
      <c r="M79">
        <f t="shared" ca="1" si="11"/>
        <v>0</v>
      </c>
      <c r="N79">
        <f t="shared" ca="1" si="12"/>
        <v>0</v>
      </c>
      <c r="O79">
        <f t="shared" ca="1" si="13"/>
        <v>0</v>
      </c>
      <c r="P79">
        <f t="shared" ca="1" si="14"/>
        <v>0</v>
      </c>
      <c r="Q79">
        <f t="shared" ca="1" si="15"/>
        <v>0</v>
      </c>
    </row>
    <row r="80" spans="1:17" x14ac:dyDescent="0.2">
      <c r="A80" s="3" t="s">
        <v>93</v>
      </c>
      <c r="B80" s="3" t="s">
        <v>153</v>
      </c>
      <c r="C80" s="18">
        <v>3079194</v>
      </c>
      <c r="D80" s="12">
        <v>-157981.69</v>
      </c>
      <c r="E80" s="18">
        <v>2921212.31</v>
      </c>
      <c r="F80" s="12">
        <v>2921212.31</v>
      </c>
      <c r="G80" s="12">
        <v>1663151.85</v>
      </c>
      <c r="H80" s="11">
        <v>0</v>
      </c>
      <c r="I80" s="17" t="str">
        <f t="shared" si="16"/>
        <v>B161</v>
      </c>
      <c r="J80">
        <f t="shared" si="17"/>
        <v>161</v>
      </c>
      <c r="K80" s="21">
        <f t="shared" ca="1" si="9"/>
        <v>0</v>
      </c>
      <c r="L80">
        <f t="shared" ca="1" si="10"/>
        <v>0</v>
      </c>
      <c r="M80">
        <f t="shared" ca="1" si="11"/>
        <v>0</v>
      </c>
      <c r="N80">
        <f t="shared" ca="1" si="12"/>
        <v>0</v>
      </c>
      <c r="O80">
        <f t="shared" ca="1" si="13"/>
        <v>0</v>
      </c>
      <c r="P80">
        <f t="shared" ca="1" si="14"/>
        <v>0</v>
      </c>
      <c r="Q80">
        <f t="shared" ca="1" si="15"/>
        <v>0</v>
      </c>
    </row>
    <row r="81" spans="1:17" x14ac:dyDescent="0.2">
      <c r="A81" s="3" t="s">
        <v>93</v>
      </c>
      <c r="B81" s="3" t="s">
        <v>154</v>
      </c>
      <c r="C81" s="18">
        <v>150542067</v>
      </c>
      <c r="D81" s="12">
        <v>-3</v>
      </c>
      <c r="E81" s="18">
        <v>150542064</v>
      </c>
      <c r="F81" s="12">
        <v>150542064</v>
      </c>
      <c r="G81" s="12">
        <v>150542064</v>
      </c>
      <c r="H81" s="11">
        <v>0</v>
      </c>
      <c r="I81" s="17" t="str">
        <f t="shared" si="16"/>
        <v>B162</v>
      </c>
      <c r="J81">
        <f t="shared" si="17"/>
        <v>162</v>
      </c>
      <c r="K81" s="21">
        <f t="shared" ca="1" si="9"/>
        <v>0</v>
      </c>
      <c r="L81">
        <f t="shared" ca="1" si="10"/>
        <v>0</v>
      </c>
      <c r="M81">
        <f t="shared" ca="1" si="11"/>
        <v>0</v>
      </c>
      <c r="N81">
        <f t="shared" ca="1" si="12"/>
        <v>0</v>
      </c>
      <c r="O81">
        <f t="shared" ca="1" si="13"/>
        <v>0</v>
      </c>
      <c r="P81">
        <f t="shared" ca="1" si="14"/>
        <v>0</v>
      </c>
      <c r="Q81">
        <f t="shared" ca="1" si="15"/>
        <v>0</v>
      </c>
    </row>
    <row r="82" spans="1:17" x14ac:dyDescent="0.2">
      <c r="A82" s="3" t="s">
        <v>93</v>
      </c>
      <c r="B82" s="3" t="s">
        <v>155</v>
      </c>
      <c r="C82" s="18">
        <v>1475000000</v>
      </c>
      <c r="D82" s="11">
        <v>0</v>
      </c>
      <c r="E82" s="18">
        <v>1475000000</v>
      </c>
      <c r="F82" s="12">
        <v>1475000000</v>
      </c>
      <c r="G82" s="12">
        <v>1255973874</v>
      </c>
      <c r="H82" s="11">
        <v>0</v>
      </c>
      <c r="I82" s="17" t="str">
        <f t="shared" si="16"/>
        <v>B163</v>
      </c>
      <c r="J82">
        <f t="shared" si="17"/>
        <v>163</v>
      </c>
      <c r="K82" s="21">
        <f t="shared" ca="1" si="9"/>
        <v>0</v>
      </c>
      <c r="L82">
        <f t="shared" ca="1" si="10"/>
        <v>0</v>
      </c>
      <c r="M82">
        <f t="shared" ca="1" si="11"/>
        <v>0</v>
      </c>
      <c r="N82">
        <f t="shared" ca="1" si="12"/>
        <v>0</v>
      </c>
      <c r="O82">
        <f t="shared" ca="1" si="13"/>
        <v>0</v>
      </c>
      <c r="P82">
        <f t="shared" ca="1" si="14"/>
        <v>0</v>
      </c>
      <c r="Q82">
        <f t="shared" ca="1" si="15"/>
        <v>0</v>
      </c>
    </row>
    <row r="83" spans="1:17" x14ac:dyDescent="0.2">
      <c r="A83" s="3" t="s">
        <v>92</v>
      </c>
      <c r="B83" s="3" t="s">
        <v>23</v>
      </c>
      <c r="C83" s="19">
        <v>0</v>
      </c>
      <c r="D83" s="12">
        <v>14400000</v>
      </c>
      <c r="E83" s="18">
        <v>14400000</v>
      </c>
      <c r="F83" s="12">
        <v>14075150.859999999</v>
      </c>
      <c r="G83" s="12">
        <v>14075150.859999999</v>
      </c>
      <c r="H83" s="12">
        <v>324849.14</v>
      </c>
      <c r="I83" s="17" t="str">
        <f t="shared" si="16"/>
        <v>B164</v>
      </c>
      <c r="J83">
        <f t="shared" si="17"/>
        <v>164</v>
      </c>
      <c r="K83" s="21">
        <f t="shared" ca="1" si="9"/>
        <v>0</v>
      </c>
      <c r="L83">
        <f t="shared" ca="1" si="10"/>
        <v>0</v>
      </c>
      <c r="M83">
        <f t="shared" ca="1" si="11"/>
        <v>0</v>
      </c>
      <c r="N83">
        <f t="shared" ca="1" si="12"/>
        <v>0</v>
      </c>
      <c r="O83">
        <f t="shared" ca="1" si="13"/>
        <v>0</v>
      </c>
      <c r="P83">
        <f t="shared" ca="1" si="14"/>
        <v>0</v>
      </c>
      <c r="Q83">
        <f t="shared" ca="1" si="15"/>
        <v>0</v>
      </c>
    </row>
    <row r="84" spans="1:17" x14ac:dyDescent="0.2">
      <c r="A84" s="3" t="s">
        <v>92</v>
      </c>
      <c r="B84" s="3" t="s">
        <v>24</v>
      </c>
      <c r="C84" s="19">
        <v>0</v>
      </c>
      <c r="D84" s="12">
        <v>1300855.57</v>
      </c>
      <c r="E84" s="18">
        <v>1300855.57</v>
      </c>
      <c r="F84" s="12">
        <v>1300505.3999999999</v>
      </c>
      <c r="G84" s="12">
        <v>1300505.3999999999</v>
      </c>
      <c r="H84" s="12">
        <v>350.17</v>
      </c>
      <c r="I84" s="17" t="str">
        <f t="shared" si="16"/>
        <v>B165</v>
      </c>
      <c r="J84">
        <f t="shared" si="17"/>
        <v>165</v>
      </c>
      <c r="K84" s="21">
        <f t="shared" ca="1" si="9"/>
        <v>0</v>
      </c>
      <c r="L84">
        <f t="shared" ca="1" si="10"/>
        <v>0</v>
      </c>
      <c r="M84">
        <f t="shared" ca="1" si="11"/>
        <v>0</v>
      </c>
      <c r="N84">
        <f t="shared" ca="1" si="12"/>
        <v>0</v>
      </c>
      <c r="O84">
        <f t="shared" ca="1" si="13"/>
        <v>0</v>
      </c>
      <c r="P84">
        <f t="shared" ca="1" si="14"/>
        <v>0</v>
      </c>
      <c r="Q84">
        <f t="shared" ca="1" si="15"/>
        <v>0</v>
      </c>
    </row>
    <row r="85" spans="1:17" x14ac:dyDescent="0.2">
      <c r="A85" s="3" t="s">
        <v>92</v>
      </c>
      <c r="B85" s="3" t="s">
        <v>25</v>
      </c>
      <c r="C85" s="18">
        <v>276874295</v>
      </c>
      <c r="D85" s="12">
        <v>776149602.29999995</v>
      </c>
      <c r="E85" s="18">
        <v>1053023897.3</v>
      </c>
      <c r="F85" s="12">
        <v>277631979.31</v>
      </c>
      <c r="G85" s="12">
        <v>270678564.50999999</v>
      </c>
      <c r="H85" s="12">
        <v>775391917.99000001</v>
      </c>
      <c r="I85" s="17" t="str">
        <f t="shared" si="16"/>
        <v>B166</v>
      </c>
      <c r="J85">
        <f t="shared" si="17"/>
        <v>166</v>
      </c>
      <c r="K85" s="21">
        <f t="shared" ca="1" si="9"/>
        <v>0</v>
      </c>
      <c r="L85">
        <f t="shared" ca="1" si="10"/>
        <v>0</v>
      </c>
      <c r="M85">
        <f t="shared" ca="1" si="11"/>
        <v>0</v>
      </c>
      <c r="N85">
        <f t="shared" ca="1" si="12"/>
        <v>0</v>
      </c>
      <c r="O85">
        <f t="shared" ca="1" si="13"/>
        <v>0</v>
      </c>
      <c r="P85">
        <f t="shared" ca="1" si="14"/>
        <v>0</v>
      </c>
      <c r="Q85">
        <f t="shared" ca="1" si="15"/>
        <v>0</v>
      </c>
    </row>
    <row r="86" spans="1:17" x14ac:dyDescent="0.2">
      <c r="A86" s="3" t="s">
        <v>92</v>
      </c>
      <c r="B86" s="3" t="s">
        <v>26</v>
      </c>
      <c r="C86" s="19">
        <v>0</v>
      </c>
      <c r="D86" s="12">
        <v>21645583</v>
      </c>
      <c r="E86" s="18">
        <v>21645583</v>
      </c>
      <c r="F86" s="12">
        <v>21645583</v>
      </c>
      <c r="G86" s="12">
        <v>21645583</v>
      </c>
      <c r="H86" s="11">
        <v>0</v>
      </c>
      <c r="I86" s="17" t="str">
        <f t="shared" si="16"/>
        <v>B167</v>
      </c>
      <c r="J86">
        <f t="shared" si="17"/>
        <v>167</v>
      </c>
      <c r="K86" s="21">
        <f t="shared" ca="1" si="9"/>
        <v>0</v>
      </c>
      <c r="L86">
        <f t="shared" ca="1" si="10"/>
        <v>0</v>
      </c>
      <c r="M86">
        <f t="shared" ca="1" si="11"/>
        <v>0</v>
      </c>
      <c r="N86">
        <f t="shared" ca="1" si="12"/>
        <v>0</v>
      </c>
      <c r="O86">
        <f t="shared" ca="1" si="13"/>
        <v>0</v>
      </c>
      <c r="P86">
        <f t="shared" ca="1" si="14"/>
        <v>0</v>
      </c>
      <c r="Q86">
        <f t="shared" ca="1" si="15"/>
        <v>0</v>
      </c>
    </row>
    <row r="87" spans="1:17" x14ac:dyDescent="0.2">
      <c r="A87" s="3" t="s">
        <v>92</v>
      </c>
      <c r="B87" s="3" t="s">
        <v>28</v>
      </c>
      <c r="C87" s="19">
        <v>0</v>
      </c>
      <c r="D87" s="12">
        <v>8000000</v>
      </c>
      <c r="E87" s="18">
        <v>8000000</v>
      </c>
      <c r="F87" s="12">
        <v>3397389.32</v>
      </c>
      <c r="G87" s="12">
        <v>3397389.32</v>
      </c>
      <c r="H87" s="12">
        <v>4602610.68</v>
      </c>
      <c r="I87" s="17" t="str">
        <f t="shared" si="16"/>
        <v>B168</v>
      </c>
      <c r="J87">
        <f t="shared" si="17"/>
        <v>168</v>
      </c>
      <c r="K87" s="21">
        <f t="shared" ca="1" si="9"/>
        <v>0</v>
      </c>
      <c r="L87">
        <f t="shared" ca="1" si="10"/>
        <v>0</v>
      </c>
      <c r="M87">
        <f t="shared" ca="1" si="11"/>
        <v>0</v>
      </c>
      <c r="N87">
        <f t="shared" ca="1" si="12"/>
        <v>0</v>
      </c>
      <c r="O87">
        <f t="shared" ca="1" si="13"/>
        <v>0</v>
      </c>
      <c r="P87">
        <f t="shared" ca="1" si="14"/>
        <v>0</v>
      </c>
      <c r="Q87">
        <f t="shared" ca="1" si="15"/>
        <v>0</v>
      </c>
    </row>
    <row r="88" spans="1:17" x14ac:dyDescent="0.2">
      <c r="A88" s="3" t="s">
        <v>92</v>
      </c>
      <c r="B88" s="3" t="s">
        <v>29</v>
      </c>
      <c r="C88" s="18">
        <v>19451960388</v>
      </c>
      <c r="D88" s="12">
        <v>3865131809.0100002</v>
      </c>
      <c r="E88" s="18">
        <v>23317092197.009998</v>
      </c>
      <c r="F88" s="12">
        <v>23269808625.029999</v>
      </c>
      <c r="G88" s="12">
        <v>22033556916.759998</v>
      </c>
      <c r="H88" s="12">
        <v>47283571.979999997</v>
      </c>
      <c r="I88" s="17" t="str">
        <f t="shared" si="16"/>
        <v>B169</v>
      </c>
      <c r="J88">
        <f t="shared" si="17"/>
        <v>169</v>
      </c>
      <c r="K88" s="21">
        <f t="shared" ca="1" si="9"/>
        <v>0</v>
      </c>
      <c r="L88">
        <f t="shared" ca="1" si="10"/>
        <v>0</v>
      </c>
      <c r="M88">
        <f t="shared" ca="1" si="11"/>
        <v>0</v>
      </c>
      <c r="N88">
        <f t="shared" ca="1" si="12"/>
        <v>0</v>
      </c>
      <c r="O88">
        <f t="shared" ca="1" si="13"/>
        <v>0</v>
      </c>
      <c r="P88">
        <f t="shared" ca="1" si="14"/>
        <v>0</v>
      </c>
      <c r="Q88">
        <f t="shared" ca="1" si="15"/>
        <v>0</v>
      </c>
    </row>
    <row r="89" spans="1:17" x14ac:dyDescent="0.2">
      <c r="A89" s="3" t="s">
        <v>92</v>
      </c>
      <c r="B89" s="3" t="s">
        <v>138</v>
      </c>
      <c r="C89" s="18">
        <v>3855073516</v>
      </c>
      <c r="D89" s="12">
        <v>3072941013.5900002</v>
      </c>
      <c r="E89" s="18">
        <v>6928014529.5900002</v>
      </c>
      <c r="F89" s="12">
        <v>6921173903.1300001</v>
      </c>
      <c r="G89" s="12">
        <v>6778994166.9200001</v>
      </c>
      <c r="H89" s="12">
        <v>6840626.46</v>
      </c>
      <c r="I89" s="17" t="str">
        <f t="shared" si="16"/>
        <v>B170</v>
      </c>
      <c r="J89">
        <f t="shared" si="17"/>
        <v>170</v>
      </c>
      <c r="K89" s="21">
        <f t="shared" ca="1" si="9"/>
        <v>0</v>
      </c>
      <c r="L89">
        <f t="shared" ca="1" si="10"/>
        <v>0</v>
      </c>
      <c r="M89">
        <f t="shared" ca="1" si="11"/>
        <v>0</v>
      </c>
      <c r="N89">
        <f t="shared" ca="1" si="12"/>
        <v>0</v>
      </c>
      <c r="O89">
        <f t="shared" ca="1" si="13"/>
        <v>0</v>
      </c>
      <c r="P89">
        <f t="shared" ca="1" si="14"/>
        <v>0</v>
      </c>
      <c r="Q89">
        <f t="shared" ca="1" si="15"/>
        <v>0</v>
      </c>
    </row>
    <row r="90" spans="1:17" x14ac:dyDescent="0.2">
      <c r="A90" s="3" t="s">
        <v>92</v>
      </c>
      <c r="B90" s="3" t="s">
        <v>139</v>
      </c>
      <c r="C90" s="18">
        <v>15500000</v>
      </c>
      <c r="D90" s="12">
        <v>27397676.640000001</v>
      </c>
      <c r="E90" s="18">
        <v>42897676.640000001</v>
      </c>
      <c r="F90" s="12">
        <v>42801118.170000002</v>
      </c>
      <c r="G90" s="12">
        <v>42801118.159999996</v>
      </c>
      <c r="H90" s="12">
        <v>96558.47</v>
      </c>
      <c r="I90" s="17" t="str">
        <f t="shared" si="16"/>
        <v>B171</v>
      </c>
      <c r="J90">
        <f t="shared" si="17"/>
        <v>171</v>
      </c>
      <c r="K90" s="21">
        <f t="shared" ca="1" si="9"/>
        <v>0</v>
      </c>
      <c r="L90">
        <f t="shared" ca="1" si="10"/>
        <v>0</v>
      </c>
      <c r="M90">
        <f t="shared" ca="1" si="11"/>
        <v>0</v>
      </c>
      <c r="N90">
        <f t="shared" ca="1" si="12"/>
        <v>0</v>
      </c>
      <c r="O90">
        <f t="shared" ca="1" si="13"/>
        <v>0</v>
      </c>
      <c r="P90">
        <f t="shared" ca="1" si="14"/>
        <v>0</v>
      </c>
      <c r="Q90">
        <f t="shared" ca="1" si="15"/>
        <v>0</v>
      </c>
    </row>
    <row r="91" spans="1:17" x14ac:dyDescent="0.2">
      <c r="A91" s="3" t="s">
        <v>92</v>
      </c>
      <c r="B91" s="3" t="s">
        <v>33</v>
      </c>
      <c r="C91" s="19">
        <v>0</v>
      </c>
      <c r="D91" s="12">
        <v>11560000</v>
      </c>
      <c r="E91" s="18">
        <v>11560000</v>
      </c>
      <c r="F91" s="12">
        <v>11560000</v>
      </c>
      <c r="G91" s="12">
        <v>11560000</v>
      </c>
      <c r="H91" s="11">
        <v>0</v>
      </c>
      <c r="I91" s="17" t="str">
        <f t="shared" si="16"/>
        <v>B172</v>
      </c>
      <c r="J91">
        <f t="shared" si="17"/>
        <v>172</v>
      </c>
      <c r="K91" s="21">
        <f t="shared" ca="1" si="9"/>
        <v>0</v>
      </c>
      <c r="L91">
        <f t="shared" ca="1" si="10"/>
        <v>0</v>
      </c>
      <c r="M91">
        <f t="shared" ca="1" si="11"/>
        <v>0</v>
      </c>
      <c r="N91">
        <f t="shared" ca="1" si="12"/>
        <v>0</v>
      </c>
      <c r="O91">
        <f t="shared" ca="1" si="13"/>
        <v>0</v>
      </c>
      <c r="P91">
        <f t="shared" ca="1" si="14"/>
        <v>0</v>
      </c>
      <c r="Q91">
        <f t="shared" ca="1" si="15"/>
        <v>0</v>
      </c>
    </row>
    <row r="92" spans="1:17" x14ac:dyDescent="0.2">
      <c r="A92" s="3" t="s">
        <v>92</v>
      </c>
      <c r="B92" s="3" t="s">
        <v>80</v>
      </c>
      <c r="C92" s="19">
        <v>0</v>
      </c>
      <c r="D92" s="12">
        <v>204080</v>
      </c>
      <c r="E92" s="18">
        <v>204080</v>
      </c>
      <c r="F92" s="12">
        <v>204080</v>
      </c>
      <c r="G92" s="12">
        <v>204080</v>
      </c>
      <c r="H92" s="11">
        <v>0</v>
      </c>
      <c r="I92" s="17" t="str">
        <f t="shared" si="16"/>
        <v>B173</v>
      </c>
      <c r="J92">
        <f t="shared" si="17"/>
        <v>173</v>
      </c>
      <c r="K92" s="21">
        <f t="shared" ca="1" si="9"/>
        <v>0</v>
      </c>
      <c r="L92">
        <f t="shared" ca="1" si="10"/>
        <v>0</v>
      </c>
      <c r="M92">
        <f t="shared" ca="1" si="11"/>
        <v>0</v>
      </c>
      <c r="N92">
        <f t="shared" ca="1" si="12"/>
        <v>0</v>
      </c>
      <c r="O92">
        <f t="shared" ca="1" si="13"/>
        <v>0</v>
      </c>
      <c r="P92">
        <f t="shared" ca="1" si="14"/>
        <v>0</v>
      </c>
      <c r="Q92">
        <f t="shared" ca="1" si="15"/>
        <v>0</v>
      </c>
    </row>
    <row r="93" spans="1:17" x14ac:dyDescent="0.2">
      <c r="A93" s="3" t="s">
        <v>92</v>
      </c>
      <c r="B93" s="3" t="s">
        <v>34</v>
      </c>
      <c r="C93" s="18">
        <v>6294495878</v>
      </c>
      <c r="D93" s="12">
        <v>-278133620.39999998</v>
      </c>
      <c r="E93" s="18">
        <v>6016362257.6000004</v>
      </c>
      <c r="F93" s="12">
        <v>6016362256</v>
      </c>
      <c r="G93" s="12">
        <v>6016362256</v>
      </c>
      <c r="H93" s="12">
        <v>1.6</v>
      </c>
      <c r="I93" s="17" t="str">
        <f t="shared" si="16"/>
        <v>B174</v>
      </c>
      <c r="J93">
        <f t="shared" si="17"/>
        <v>174</v>
      </c>
      <c r="K93" s="21">
        <f t="shared" ca="1" si="9"/>
        <v>0</v>
      </c>
      <c r="L93">
        <f t="shared" ca="1" si="10"/>
        <v>0</v>
      </c>
      <c r="M93">
        <f t="shared" ca="1" si="11"/>
        <v>0</v>
      </c>
      <c r="N93">
        <f t="shared" ca="1" si="12"/>
        <v>0</v>
      </c>
      <c r="O93">
        <f t="shared" ca="1" si="13"/>
        <v>0</v>
      </c>
      <c r="P93">
        <f t="shared" ca="1" si="14"/>
        <v>0</v>
      </c>
      <c r="Q93">
        <f t="shared" ca="1" si="15"/>
        <v>0</v>
      </c>
    </row>
    <row r="94" spans="1:17" x14ac:dyDescent="0.2">
      <c r="A94" s="3" t="s">
        <v>92</v>
      </c>
      <c r="B94" s="3" t="s">
        <v>36</v>
      </c>
      <c r="C94" s="18">
        <v>1936813065</v>
      </c>
      <c r="D94" s="12">
        <v>9307265</v>
      </c>
      <c r="E94" s="18">
        <v>1946120330</v>
      </c>
      <c r="F94" s="12">
        <v>1656367773.98</v>
      </c>
      <c r="G94" s="12">
        <v>1643501845.3099999</v>
      </c>
      <c r="H94" s="12">
        <v>289752556.01999998</v>
      </c>
      <c r="I94" s="17" t="str">
        <f t="shared" si="16"/>
        <v>B175</v>
      </c>
      <c r="J94">
        <f t="shared" si="17"/>
        <v>175</v>
      </c>
      <c r="K94" s="21">
        <f t="shared" ca="1" si="9"/>
        <v>0</v>
      </c>
      <c r="L94">
        <f t="shared" ca="1" si="10"/>
        <v>0</v>
      </c>
      <c r="M94">
        <f t="shared" ca="1" si="11"/>
        <v>0</v>
      </c>
      <c r="N94">
        <f t="shared" ca="1" si="12"/>
        <v>0</v>
      </c>
      <c r="O94">
        <f t="shared" ca="1" si="13"/>
        <v>0</v>
      </c>
      <c r="P94">
        <f t="shared" ca="1" si="14"/>
        <v>0</v>
      </c>
      <c r="Q94">
        <f t="shared" ca="1" si="15"/>
        <v>0</v>
      </c>
    </row>
    <row r="95" spans="1:17" x14ac:dyDescent="0.2">
      <c r="A95" s="3" t="s">
        <v>92</v>
      </c>
      <c r="B95" s="3" t="s">
        <v>39</v>
      </c>
      <c r="C95" s="18">
        <v>356508885</v>
      </c>
      <c r="D95" s="12">
        <v>-12766662.26</v>
      </c>
      <c r="E95" s="18">
        <v>343742222.74000001</v>
      </c>
      <c r="F95" s="12">
        <v>339784600.06</v>
      </c>
      <c r="G95" s="12">
        <v>339766438.95999998</v>
      </c>
      <c r="H95" s="12">
        <v>3957622.68</v>
      </c>
      <c r="I95" s="17" t="str">
        <f t="shared" si="16"/>
        <v>B176</v>
      </c>
      <c r="J95">
        <f t="shared" si="17"/>
        <v>176</v>
      </c>
      <c r="K95" s="21">
        <f t="shared" ca="1" si="9"/>
        <v>0</v>
      </c>
      <c r="L95">
        <f t="shared" ca="1" si="10"/>
        <v>0</v>
      </c>
      <c r="M95">
        <f t="shared" ca="1" si="11"/>
        <v>0</v>
      </c>
      <c r="N95">
        <f t="shared" ca="1" si="12"/>
        <v>0</v>
      </c>
      <c r="O95">
        <f t="shared" ca="1" si="13"/>
        <v>0</v>
      </c>
      <c r="P95">
        <f t="shared" ca="1" si="14"/>
        <v>0</v>
      </c>
      <c r="Q95">
        <f t="shared" ca="1" si="15"/>
        <v>0</v>
      </c>
    </row>
    <row r="96" spans="1:17" x14ac:dyDescent="0.2">
      <c r="A96" s="3" t="s">
        <v>92</v>
      </c>
      <c r="B96" s="3" t="s">
        <v>40</v>
      </c>
      <c r="C96" s="19">
        <v>0</v>
      </c>
      <c r="D96" s="12">
        <v>2188000</v>
      </c>
      <c r="E96" s="18">
        <v>2188000</v>
      </c>
      <c r="F96" s="12">
        <v>2188000</v>
      </c>
      <c r="G96" s="12">
        <v>2188000</v>
      </c>
      <c r="H96" s="11">
        <v>0</v>
      </c>
      <c r="I96" s="17" t="str">
        <f t="shared" si="16"/>
        <v>B177</v>
      </c>
      <c r="J96">
        <f t="shared" si="17"/>
        <v>177</v>
      </c>
      <c r="K96" s="21">
        <f t="shared" ca="1" si="9"/>
        <v>0</v>
      </c>
      <c r="L96">
        <f t="shared" ca="1" si="10"/>
        <v>0</v>
      </c>
      <c r="M96">
        <f t="shared" ca="1" si="11"/>
        <v>0</v>
      </c>
      <c r="N96">
        <f t="shared" ca="1" si="12"/>
        <v>0</v>
      </c>
      <c r="O96">
        <f t="shared" ca="1" si="13"/>
        <v>0</v>
      </c>
      <c r="P96">
        <f t="shared" ca="1" si="14"/>
        <v>0</v>
      </c>
      <c r="Q96">
        <f t="shared" ca="1" si="15"/>
        <v>0</v>
      </c>
    </row>
    <row r="97" spans="1:17" x14ac:dyDescent="0.2">
      <c r="A97" s="3" t="s">
        <v>92</v>
      </c>
      <c r="B97" s="3" t="s">
        <v>45</v>
      </c>
      <c r="C97" s="18">
        <v>1980986639</v>
      </c>
      <c r="D97" s="12">
        <v>379547136.70999998</v>
      </c>
      <c r="E97" s="18">
        <v>2360533775.71</v>
      </c>
      <c r="F97" s="12">
        <v>2360533775.71</v>
      </c>
      <c r="G97" s="12">
        <v>2360533775.71</v>
      </c>
      <c r="H97" s="11">
        <v>0</v>
      </c>
      <c r="I97" s="17" t="str">
        <f t="shared" si="16"/>
        <v>B178</v>
      </c>
      <c r="J97">
        <f t="shared" si="17"/>
        <v>178</v>
      </c>
      <c r="K97" s="21">
        <f t="shared" ca="1" si="9"/>
        <v>0</v>
      </c>
      <c r="L97">
        <f t="shared" ca="1" si="10"/>
        <v>0</v>
      </c>
      <c r="M97">
        <f t="shared" ca="1" si="11"/>
        <v>0</v>
      </c>
      <c r="N97">
        <f t="shared" ca="1" si="12"/>
        <v>0</v>
      </c>
      <c r="O97">
        <f t="shared" ca="1" si="13"/>
        <v>0</v>
      </c>
      <c r="P97">
        <f t="shared" ca="1" si="14"/>
        <v>0</v>
      </c>
      <c r="Q97">
        <f t="shared" ca="1" si="15"/>
        <v>0</v>
      </c>
    </row>
    <row r="98" spans="1:17" x14ac:dyDescent="0.2">
      <c r="A98" s="3" t="s">
        <v>92</v>
      </c>
      <c r="B98" s="3" t="s">
        <v>46</v>
      </c>
      <c r="C98" s="18">
        <v>612043288</v>
      </c>
      <c r="D98" s="12">
        <v>6225652.7300000004</v>
      </c>
      <c r="E98" s="18">
        <v>618268940.73000002</v>
      </c>
      <c r="F98" s="12">
        <v>617900644.82000005</v>
      </c>
      <c r="G98" s="12">
        <v>617900644.82000005</v>
      </c>
      <c r="H98" s="12">
        <v>368295.91</v>
      </c>
      <c r="I98" s="17" t="str">
        <f t="shared" si="16"/>
        <v>B179</v>
      </c>
      <c r="J98">
        <f t="shared" si="17"/>
        <v>179</v>
      </c>
      <c r="K98" s="21">
        <f t="shared" ca="1" si="9"/>
        <v>0</v>
      </c>
      <c r="L98">
        <f t="shared" ca="1" si="10"/>
        <v>0</v>
      </c>
      <c r="M98">
        <f t="shared" ca="1" si="11"/>
        <v>0</v>
      </c>
      <c r="N98">
        <f t="shared" ca="1" si="12"/>
        <v>0</v>
      </c>
      <c r="O98">
        <f t="shared" ca="1" si="13"/>
        <v>0</v>
      </c>
      <c r="P98">
        <f t="shared" ca="1" si="14"/>
        <v>0</v>
      </c>
      <c r="Q98">
        <f t="shared" ca="1" si="15"/>
        <v>0</v>
      </c>
    </row>
    <row r="99" spans="1:17" x14ac:dyDescent="0.2">
      <c r="A99" s="3" t="s">
        <v>92</v>
      </c>
      <c r="B99" s="3" t="s">
        <v>54</v>
      </c>
      <c r="C99" s="19">
        <v>0</v>
      </c>
      <c r="D99" s="12">
        <v>906432</v>
      </c>
      <c r="E99" s="18">
        <v>906432</v>
      </c>
      <c r="F99" s="12">
        <v>906432</v>
      </c>
      <c r="G99" s="12">
        <v>906432</v>
      </c>
      <c r="H99" s="11">
        <v>0</v>
      </c>
      <c r="I99" s="17" t="str">
        <f t="shared" si="16"/>
        <v>B180</v>
      </c>
      <c r="J99">
        <f t="shared" si="17"/>
        <v>180</v>
      </c>
      <c r="K99" s="21">
        <f t="shared" ca="1" si="9"/>
        <v>0</v>
      </c>
      <c r="L99">
        <f t="shared" ca="1" si="10"/>
        <v>0</v>
      </c>
      <c r="M99">
        <f t="shared" ca="1" si="11"/>
        <v>0</v>
      </c>
      <c r="N99">
        <f t="shared" ca="1" si="12"/>
        <v>0</v>
      </c>
      <c r="O99">
        <f t="shared" ca="1" si="13"/>
        <v>0</v>
      </c>
      <c r="P99">
        <f t="shared" ca="1" si="14"/>
        <v>0</v>
      </c>
      <c r="Q99">
        <f t="shared" ca="1" si="15"/>
        <v>0</v>
      </c>
    </row>
    <row r="100" spans="1:17" x14ac:dyDescent="0.2">
      <c r="A100" s="3" t="s">
        <v>92</v>
      </c>
      <c r="B100" s="3" t="s">
        <v>56</v>
      </c>
      <c r="C100" s="18">
        <v>630478054</v>
      </c>
      <c r="D100" s="12">
        <v>54413683.649999999</v>
      </c>
      <c r="E100" s="18">
        <v>684891737.64999998</v>
      </c>
      <c r="F100" s="12">
        <v>684891737.64999998</v>
      </c>
      <c r="G100" s="12">
        <v>684891737.64999998</v>
      </c>
      <c r="H100" s="11">
        <v>0</v>
      </c>
      <c r="I100" s="17" t="str">
        <f t="shared" si="16"/>
        <v>B181</v>
      </c>
      <c r="J100">
        <f t="shared" si="17"/>
        <v>181</v>
      </c>
      <c r="K100" s="21">
        <f t="shared" ca="1" si="9"/>
        <v>0</v>
      </c>
      <c r="L100">
        <f t="shared" ca="1" si="10"/>
        <v>0</v>
      </c>
      <c r="M100">
        <f t="shared" ca="1" si="11"/>
        <v>0</v>
      </c>
      <c r="N100">
        <f t="shared" ca="1" si="12"/>
        <v>0</v>
      </c>
      <c r="O100">
        <f t="shared" ca="1" si="13"/>
        <v>0</v>
      </c>
      <c r="P100">
        <f t="shared" ca="1" si="14"/>
        <v>0</v>
      </c>
      <c r="Q100">
        <f t="shared" ca="1" si="15"/>
        <v>0</v>
      </c>
    </row>
    <row r="101" spans="1:17" x14ac:dyDescent="0.2">
      <c r="A101" s="3" t="s">
        <v>92</v>
      </c>
      <c r="B101" s="3" t="s">
        <v>57</v>
      </c>
      <c r="C101" s="18">
        <v>217773935</v>
      </c>
      <c r="D101" s="12">
        <v>4762167.22</v>
      </c>
      <c r="E101" s="18">
        <v>222536102.22</v>
      </c>
      <c r="F101" s="12">
        <v>222536102.22</v>
      </c>
      <c r="G101" s="12">
        <v>222536102.22</v>
      </c>
      <c r="H101" s="11">
        <v>0</v>
      </c>
      <c r="I101" s="17" t="str">
        <f t="shared" si="16"/>
        <v>B182</v>
      </c>
      <c r="J101">
        <f t="shared" si="17"/>
        <v>182</v>
      </c>
      <c r="K101" s="21">
        <f t="shared" ca="1" si="9"/>
        <v>0</v>
      </c>
      <c r="L101">
        <f t="shared" ca="1" si="10"/>
        <v>0</v>
      </c>
      <c r="M101">
        <f t="shared" ca="1" si="11"/>
        <v>0</v>
      </c>
      <c r="N101">
        <f t="shared" ca="1" si="12"/>
        <v>0</v>
      </c>
      <c r="O101">
        <f t="shared" ca="1" si="13"/>
        <v>0</v>
      </c>
      <c r="P101">
        <f t="shared" ca="1" si="14"/>
        <v>0</v>
      </c>
      <c r="Q101">
        <f t="shared" ca="1" si="15"/>
        <v>0</v>
      </c>
    </row>
    <row r="102" spans="1:17" x14ac:dyDescent="0.2">
      <c r="A102" s="3" t="s">
        <v>92</v>
      </c>
      <c r="B102" s="3" t="s">
        <v>58</v>
      </c>
      <c r="C102" s="18">
        <v>29579104</v>
      </c>
      <c r="D102" s="12">
        <v>9286758</v>
      </c>
      <c r="E102" s="18">
        <v>38865862</v>
      </c>
      <c r="F102" s="12">
        <v>38865862</v>
      </c>
      <c r="G102" s="12">
        <v>38865862</v>
      </c>
      <c r="H102" s="11">
        <v>0</v>
      </c>
      <c r="I102" s="17" t="str">
        <f t="shared" si="16"/>
        <v>B183</v>
      </c>
      <c r="J102">
        <f t="shared" si="17"/>
        <v>183</v>
      </c>
      <c r="K102" s="21">
        <f t="shared" ca="1" si="9"/>
        <v>0</v>
      </c>
      <c r="L102">
        <f t="shared" ca="1" si="10"/>
        <v>0</v>
      </c>
      <c r="M102">
        <f t="shared" ca="1" si="11"/>
        <v>0</v>
      </c>
      <c r="N102">
        <f t="shared" ca="1" si="12"/>
        <v>0</v>
      </c>
      <c r="O102">
        <f t="shared" ca="1" si="13"/>
        <v>0</v>
      </c>
      <c r="P102">
        <f t="shared" ca="1" si="14"/>
        <v>0</v>
      </c>
      <c r="Q102">
        <f t="shared" ca="1" si="15"/>
        <v>0</v>
      </c>
    </row>
    <row r="103" spans="1:17" x14ac:dyDescent="0.2">
      <c r="A103" s="3" t="s">
        <v>92</v>
      </c>
      <c r="B103" s="3" t="s">
        <v>59</v>
      </c>
      <c r="C103" s="18">
        <v>461967876</v>
      </c>
      <c r="D103" s="12">
        <v>22942765.5</v>
      </c>
      <c r="E103" s="18">
        <v>484910641.5</v>
      </c>
      <c r="F103" s="12">
        <v>484910641.5</v>
      </c>
      <c r="G103" s="12">
        <v>468206663</v>
      </c>
      <c r="H103" s="11">
        <v>0</v>
      </c>
      <c r="I103" s="17" t="str">
        <f t="shared" si="16"/>
        <v>B184</v>
      </c>
      <c r="J103">
        <f t="shared" si="17"/>
        <v>184</v>
      </c>
      <c r="K103" s="21">
        <f t="shared" ca="1" si="9"/>
        <v>0</v>
      </c>
      <c r="L103">
        <f t="shared" ca="1" si="10"/>
        <v>0</v>
      </c>
      <c r="M103">
        <f t="shared" ca="1" si="11"/>
        <v>0</v>
      </c>
      <c r="N103">
        <f t="shared" ca="1" si="12"/>
        <v>0</v>
      </c>
      <c r="O103">
        <f t="shared" ca="1" si="13"/>
        <v>0</v>
      </c>
      <c r="P103">
        <f t="shared" ca="1" si="14"/>
        <v>0</v>
      </c>
      <c r="Q103">
        <f t="shared" ca="1" si="15"/>
        <v>0</v>
      </c>
    </row>
    <row r="104" spans="1:17" x14ac:dyDescent="0.2">
      <c r="A104" s="3" t="s">
        <v>92</v>
      </c>
      <c r="B104" s="3" t="s">
        <v>141</v>
      </c>
      <c r="C104" s="18">
        <v>121031264</v>
      </c>
      <c r="D104" s="12">
        <v>13852362.609999999</v>
      </c>
      <c r="E104" s="18">
        <v>134883626.61000001</v>
      </c>
      <c r="F104" s="12">
        <v>134883626.61000001</v>
      </c>
      <c r="G104" s="12">
        <v>134883626.61000001</v>
      </c>
      <c r="H104" s="11">
        <v>0</v>
      </c>
      <c r="I104" s="17" t="str">
        <f t="shared" si="16"/>
        <v>B185</v>
      </c>
      <c r="J104">
        <f t="shared" si="17"/>
        <v>185</v>
      </c>
      <c r="K104" s="21">
        <f t="shared" ca="1" si="9"/>
        <v>0</v>
      </c>
      <c r="L104">
        <f t="shared" ca="1" si="10"/>
        <v>0</v>
      </c>
      <c r="M104">
        <f t="shared" ca="1" si="11"/>
        <v>0</v>
      </c>
      <c r="N104">
        <f t="shared" ca="1" si="12"/>
        <v>0</v>
      </c>
      <c r="O104">
        <f t="shared" ca="1" si="13"/>
        <v>0</v>
      </c>
      <c r="P104">
        <f t="shared" ca="1" si="14"/>
        <v>0</v>
      </c>
      <c r="Q104">
        <f t="shared" ca="1" si="15"/>
        <v>0</v>
      </c>
    </row>
    <row r="105" spans="1:17" x14ac:dyDescent="0.2">
      <c r="A105" s="3" t="s">
        <v>92</v>
      </c>
      <c r="B105" s="3" t="s">
        <v>81</v>
      </c>
      <c r="C105" s="18">
        <v>533209801</v>
      </c>
      <c r="D105" s="12">
        <v>-11450031.07</v>
      </c>
      <c r="E105" s="18">
        <v>521759769.93000001</v>
      </c>
      <c r="F105" s="12">
        <v>521749812.88</v>
      </c>
      <c r="G105" s="12">
        <v>521749812.88</v>
      </c>
      <c r="H105" s="12">
        <v>9957.0499999999993</v>
      </c>
      <c r="I105" s="17" t="str">
        <f t="shared" si="16"/>
        <v>B186</v>
      </c>
      <c r="J105">
        <f t="shared" si="17"/>
        <v>186</v>
      </c>
      <c r="K105" s="21">
        <f t="shared" ca="1" si="9"/>
        <v>0</v>
      </c>
      <c r="L105">
        <f t="shared" ca="1" si="10"/>
        <v>0</v>
      </c>
      <c r="M105">
        <f t="shared" ca="1" si="11"/>
        <v>0</v>
      </c>
      <c r="N105">
        <f t="shared" ca="1" si="12"/>
        <v>0</v>
      </c>
      <c r="O105">
        <f t="shared" ca="1" si="13"/>
        <v>0</v>
      </c>
      <c r="P105">
        <f t="shared" ca="1" si="14"/>
        <v>0</v>
      </c>
      <c r="Q105">
        <f t="shared" ca="1" si="15"/>
        <v>0</v>
      </c>
    </row>
    <row r="106" spans="1:17" x14ac:dyDescent="0.2">
      <c r="A106" s="3" t="s">
        <v>92</v>
      </c>
      <c r="B106" s="3" t="s">
        <v>60</v>
      </c>
      <c r="C106" s="18">
        <v>38606045</v>
      </c>
      <c r="D106" s="12">
        <v>308596</v>
      </c>
      <c r="E106" s="18">
        <v>38914641</v>
      </c>
      <c r="F106" s="12">
        <v>38914641</v>
      </c>
      <c r="G106" s="12">
        <v>38914641</v>
      </c>
      <c r="H106" s="11">
        <v>0</v>
      </c>
      <c r="I106" s="17" t="str">
        <f t="shared" si="16"/>
        <v>B187</v>
      </c>
      <c r="J106">
        <f t="shared" si="17"/>
        <v>187</v>
      </c>
      <c r="K106" s="21">
        <f t="shared" ca="1" si="9"/>
        <v>0</v>
      </c>
      <c r="L106">
        <f t="shared" ca="1" si="10"/>
        <v>0</v>
      </c>
      <c r="M106">
        <f t="shared" ca="1" si="11"/>
        <v>0</v>
      </c>
      <c r="N106">
        <f t="shared" ca="1" si="12"/>
        <v>0</v>
      </c>
      <c r="O106">
        <f t="shared" ca="1" si="13"/>
        <v>0</v>
      </c>
      <c r="P106">
        <f t="shared" ca="1" si="14"/>
        <v>0</v>
      </c>
      <c r="Q106">
        <f t="shared" ca="1" si="15"/>
        <v>0</v>
      </c>
    </row>
    <row r="107" spans="1:17" x14ac:dyDescent="0.2">
      <c r="A107" s="3" t="s">
        <v>92</v>
      </c>
      <c r="B107" s="3" t="s">
        <v>61</v>
      </c>
      <c r="C107" s="18">
        <v>17810342</v>
      </c>
      <c r="D107" s="12">
        <v>110150.9</v>
      </c>
      <c r="E107" s="18">
        <v>17920492.899999999</v>
      </c>
      <c r="F107" s="12">
        <v>17920492.899999999</v>
      </c>
      <c r="G107" s="12">
        <v>17920492.899999999</v>
      </c>
      <c r="H107" s="11">
        <v>0</v>
      </c>
      <c r="I107" s="17" t="str">
        <f t="shared" si="16"/>
        <v>B188</v>
      </c>
      <c r="J107">
        <f t="shared" si="17"/>
        <v>188</v>
      </c>
      <c r="K107" s="21">
        <f t="shared" ca="1" si="9"/>
        <v>0</v>
      </c>
      <c r="L107">
        <f t="shared" ca="1" si="10"/>
        <v>0</v>
      </c>
      <c r="M107">
        <f t="shared" ca="1" si="11"/>
        <v>0</v>
      </c>
      <c r="N107">
        <f t="shared" ca="1" si="12"/>
        <v>0</v>
      </c>
      <c r="O107">
        <f t="shared" ca="1" si="13"/>
        <v>0</v>
      </c>
      <c r="P107">
        <f t="shared" ca="1" si="14"/>
        <v>0</v>
      </c>
      <c r="Q107">
        <f t="shared" ca="1" si="15"/>
        <v>0</v>
      </c>
    </row>
    <row r="108" spans="1:17" x14ac:dyDescent="0.2">
      <c r="A108" s="3" t="s">
        <v>92</v>
      </c>
      <c r="B108" s="3" t="s">
        <v>68</v>
      </c>
      <c r="C108" s="18">
        <v>105067538</v>
      </c>
      <c r="D108" s="12">
        <v>398399301.37</v>
      </c>
      <c r="E108" s="18">
        <v>503466839.37</v>
      </c>
      <c r="F108" s="12">
        <v>503466839.37</v>
      </c>
      <c r="G108" s="12">
        <v>503466839.37</v>
      </c>
      <c r="H108" s="11">
        <v>0</v>
      </c>
      <c r="I108" s="17" t="str">
        <f t="shared" si="16"/>
        <v>B189</v>
      </c>
      <c r="J108">
        <f t="shared" si="17"/>
        <v>189</v>
      </c>
      <c r="K108" s="21">
        <f t="shared" ca="1" si="9"/>
        <v>0</v>
      </c>
      <c r="L108">
        <f t="shared" ca="1" si="10"/>
        <v>0</v>
      </c>
      <c r="M108">
        <f t="shared" ca="1" si="11"/>
        <v>0</v>
      </c>
      <c r="N108">
        <f t="shared" ca="1" si="12"/>
        <v>0</v>
      </c>
      <c r="O108">
        <f t="shared" ca="1" si="13"/>
        <v>0</v>
      </c>
      <c r="P108">
        <f t="shared" ca="1" si="14"/>
        <v>0</v>
      </c>
      <c r="Q108">
        <f t="shared" ca="1" si="15"/>
        <v>0</v>
      </c>
    </row>
    <row r="109" spans="1:17" x14ac:dyDescent="0.2">
      <c r="A109" s="3" t="s">
        <v>92</v>
      </c>
      <c r="B109" s="3" t="s">
        <v>70</v>
      </c>
      <c r="C109" s="18">
        <v>3919464</v>
      </c>
      <c r="D109" s="12">
        <v>3360713.18</v>
      </c>
      <c r="E109" s="18">
        <v>7280177.1799999997</v>
      </c>
      <c r="F109" s="12">
        <v>7280177.1799999997</v>
      </c>
      <c r="G109" s="12">
        <v>7280177.1799999997</v>
      </c>
      <c r="H109" s="11">
        <v>0</v>
      </c>
      <c r="I109" s="17" t="str">
        <f t="shared" si="16"/>
        <v>B190</v>
      </c>
      <c r="J109">
        <f t="shared" si="17"/>
        <v>190</v>
      </c>
      <c r="K109" s="21">
        <f t="shared" ca="1" si="9"/>
        <v>0</v>
      </c>
      <c r="L109">
        <f t="shared" ca="1" si="10"/>
        <v>0</v>
      </c>
      <c r="M109">
        <f t="shared" ca="1" si="11"/>
        <v>0</v>
      </c>
      <c r="N109">
        <f t="shared" ca="1" si="12"/>
        <v>0</v>
      </c>
      <c r="O109">
        <f t="shared" ca="1" si="13"/>
        <v>0</v>
      </c>
      <c r="P109">
        <f t="shared" ca="1" si="14"/>
        <v>0</v>
      </c>
      <c r="Q109">
        <f t="shared" ca="1" si="15"/>
        <v>0</v>
      </c>
    </row>
    <row r="110" spans="1:17" x14ac:dyDescent="0.2">
      <c r="A110" s="3" t="s">
        <v>92</v>
      </c>
      <c r="B110" s="3" t="s">
        <v>71</v>
      </c>
      <c r="C110" s="18">
        <v>3711841</v>
      </c>
      <c r="D110" s="12">
        <v>479678</v>
      </c>
      <c r="E110" s="18">
        <v>4191519</v>
      </c>
      <c r="F110" s="12">
        <v>4191519</v>
      </c>
      <c r="G110" s="12">
        <v>3920201</v>
      </c>
      <c r="H110" s="11">
        <v>0</v>
      </c>
      <c r="I110" s="17" t="str">
        <f t="shared" si="16"/>
        <v>B191</v>
      </c>
      <c r="J110">
        <f t="shared" si="17"/>
        <v>191</v>
      </c>
      <c r="K110" s="21">
        <f t="shared" ca="1" si="9"/>
        <v>0</v>
      </c>
      <c r="L110">
        <f t="shared" ca="1" si="10"/>
        <v>0</v>
      </c>
      <c r="M110">
        <f t="shared" ca="1" si="11"/>
        <v>0</v>
      </c>
      <c r="N110">
        <f t="shared" ca="1" si="12"/>
        <v>0</v>
      </c>
      <c r="O110">
        <f t="shared" ca="1" si="13"/>
        <v>0</v>
      </c>
      <c r="P110">
        <f t="shared" ca="1" si="14"/>
        <v>0</v>
      </c>
      <c r="Q110">
        <f t="shared" ca="1" si="15"/>
        <v>0</v>
      </c>
    </row>
    <row r="111" spans="1:17" x14ac:dyDescent="0.2">
      <c r="A111" s="3" t="s">
        <v>92</v>
      </c>
      <c r="B111" s="3" t="s">
        <v>147</v>
      </c>
      <c r="C111" s="18">
        <v>2788966533</v>
      </c>
      <c r="D111" s="12">
        <v>-2788966533</v>
      </c>
      <c r="E111" s="19">
        <v>0</v>
      </c>
      <c r="F111" s="11">
        <v>0</v>
      </c>
      <c r="G111" s="11">
        <v>0</v>
      </c>
      <c r="H111" s="11">
        <v>0</v>
      </c>
      <c r="I111" s="17" t="str">
        <f t="shared" si="16"/>
        <v>B192</v>
      </c>
      <c r="J111">
        <f t="shared" si="17"/>
        <v>192</v>
      </c>
      <c r="K111" s="21">
        <f t="shared" ca="1" si="9"/>
        <v>0</v>
      </c>
      <c r="L111">
        <f t="shared" ca="1" si="10"/>
        <v>0</v>
      </c>
      <c r="M111">
        <f t="shared" ca="1" si="11"/>
        <v>0</v>
      </c>
      <c r="N111">
        <f t="shared" ca="1" si="12"/>
        <v>0</v>
      </c>
      <c r="O111">
        <f t="shared" ca="1" si="13"/>
        <v>0</v>
      </c>
      <c r="P111">
        <f t="shared" ca="1" si="14"/>
        <v>0</v>
      </c>
      <c r="Q111">
        <f t="shared" ca="1" si="15"/>
        <v>0</v>
      </c>
    </row>
    <row r="112" spans="1:17" x14ac:dyDescent="0.2">
      <c r="A112" s="3" t="s">
        <v>92</v>
      </c>
      <c r="B112" s="3" t="s">
        <v>76</v>
      </c>
      <c r="C112" s="19">
        <v>0</v>
      </c>
      <c r="D112" s="12">
        <v>350000</v>
      </c>
      <c r="E112" s="18">
        <v>350000</v>
      </c>
      <c r="F112" s="12">
        <v>350000</v>
      </c>
      <c r="G112" s="12">
        <v>350000</v>
      </c>
      <c r="H112" s="11">
        <v>0</v>
      </c>
      <c r="I112" s="17" t="str">
        <f t="shared" si="16"/>
        <v>B193</v>
      </c>
      <c r="J112">
        <f t="shared" si="17"/>
        <v>193</v>
      </c>
      <c r="K112" s="21">
        <f t="shared" ca="1" si="9"/>
        <v>0</v>
      </c>
      <c r="L112">
        <f t="shared" ca="1" si="10"/>
        <v>0</v>
      </c>
      <c r="M112">
        <f t="shared" ca="1" si="11"/>
        <v>0</v>
      </c>
      <c r="N112">
        <f t="shared" ca="1" si="12"/>
        <v>0</v>
      </c>
      <c r="O112">
        <f t="shared" ca="1" si="13"/>
        <v>0</v>
      </c>
      <c r="P112">
        <f t="shared" ca="1" si="14"/>
        <v>0</v>
      </c>
      <c r="Q112">
        <f t="shared" ca="1" si="15"/>
        <v>0</v>
      </c>
    </row>
    <row r="113" spans="1:17" x14ac:dyDescent="0.2">
      <c r="A113" s="3" t="s">
        <v>92</v>
      </c>
      <c r="B113" s="3" t="s">
        <v>77</v>
      </c>
      <c r="C113" s="19">
        <v>0</v>
      </c>
      <c r="D113" s="12">
        <v>30161165</v>
      </c>
      <c r="E113" s="18">
        <v>30161165</v>
      </c>
      <c r="F113" s="12">
        <v>30160568.18</v>
      </c>
      <c r="G113" s="12">
        <v>30160568.18</v>
      </c>
      <c r="H113" s="12">
        <v>596.82000000000005</v>
      </c>
      <c r="I113" s="17" t="str">
        <f t="shared" si="16"/>
        <v>B194</v>
      </c>
      <c r="J113">
        <f t="shared" si="17"/>
        <v>194</v>
      </c>
      <c r="K113" s="21">
        <f t="shared" ca="1" si="9"/>
        <v>0</v>
      </c>
      <c r="L113">
        <f t="shared" ca="1" si="10"/>
        <v>0</v>
      </c>
      <c r="M113">
        <f t="shared" ca="1" si="11"/>
        <v>0</v>
      </c>
      <c r="N113">
        <f t="shared" ca="1" si="12"/>
        <v>0</v>
      </c>
      <c r="O113">
        <f t="shared" ca="1" si="13"/>
        <v>0</v>
      </c>
      <c r="P113">
        <f t="shared" ca="1" si="14"/>
        <v>0</v>
      </c>
      <c r="Q113">
        <f t="shared" ca="1" si="15"/>
        <v>0</v>
      </c>
    </row>
    <row r="114" spans="1:17" x14ac:dyDescent="0.2">
      <c r="A114" s="3" t="s">
        <v>92</v>
      </c>
      <c r="B114" s="3" t="s">
        <v>150</v>
      </c>
      <c r="C114" s="19">
        <v>0</v>
      </c>
      <c r="D114" s="12">
        <v>57630600</v>
      </c>
      <c r="E114" s="18">
        <v>57630600</v>
      </c>
      <c r="F114" s="11">
        <v>0</v>
      </c>
      <c r="G114" s="11">
        <v>0</v>
      </c>
      <c r="H114" s="12">
        <v>57630600</v>
      </c>
      <c r="I114" s="17" t="str">
        <f t="shared" si="16"/>
        <v>B195</v>
      </c>
      <c r="J114">
        <f t="shared" si="17"/>
        <v>195</v>
      </c>
      <c r="K114" s="21">
        <f t="shared" ca="1" si="9"/>
        <v>0</v>
      </c>
      <c r="L114">
        <f t="shared" ca="1" si="10"/>
        <v>0</v>
      </c>
      <c r="M114">
        <f t="shared" ca="1" si="11"/>
        <v>0</v>
      </c>
      <c r="N114">
        <f t="shared" ca="1" si="12"/>
        <v>0</v>
      </c>
      <c r="O114">
        <f t="shared" ca="1" si="13"/>
        <v>0</v>
      </c>
      <c r="P114">
        <f t="shared" ca="1" si="14"/>
        <v>0</v>
      </c>
      <c r="Q114">
        <f t="shared" ca="1" si="15"/>
        <v>0</v>
      </c>
    </row>
    <row r="115" spans="1:17" x14ac:dyDescent="0.2">
      <c r="A115" s="3" t="s">
        <v>92</v>
      </c>
      <c r="B115" s="3" t="s">
        <v>151</v>
      </c>
      <c r="C115" s="18">
        <v>3785947</v>
      </c>
      <c r="D115" s="12">
        <v>234133</v>
      </c>
      <c r="E115" s="18">
        <v>4020080</v>
      </c>
      <c r="F115" s="12">
        <v>4020080</v>
      </c>
      <c r="G115" s="12">
        <v>3898920</v>
      </c>
      <c r="H115" s="11">
        <v>0</v>
      </c>
      <c r="I115" s="17" t="str">
        <f t="shared" si="16"/>
        <v>B196</v>
      </c>
      <c r="J115">
        <f t="shared" si="17"/>
        <v>196</v>
      </c>
      <c r="K115" s="21">
        <f t="shared" ca="1" si="9"/>
        <v>0</v>
      </c>
      <c r="L115">
        <f t="shared" ca="1" si="10"/>
        <v>0</v>
      </c>
      <c r="M115">
        <f t="shared" ca="1" si="11"/>
        <v>0</v>
      </c>
      <c r="N115">
        <f t="shared" ca="1" si="12"/>
        <v>0</v>
      </c>
      <c r="O115">
        <f t="shared" ca="1" si="13"/>
        <v>0</v>
      </c>
      <c r="P115">
        <f t="shared" ca="1" si="14"/>
        <v>0</v>
      </c>
      <c r="Q115">
        <f t="shared" ca="1" si="15"/>
        <v>0</v>
      </c>
    </row>
    <row r="116" spans="1:17" x14ac:dyDescent="0.2">
      <c r="I116" s="17" t="str">
        <f t="shared" si="16"/>
        <v>B197</v>
      </c>
      <c r="J116">
        <f t="shared" si="17"/>
        <v>197</v>
      </c>
      <c r="K116" s="21">
        <f t="shared" ca="1" si="9"/>
        <v>0</v>
      </c>
      <c r="L116">
        <f t="shared" ca="1" si="10"/>
        <v>0</v>
      </c>
      <c r="M116">
        <f t="shared" ca="1" si="11"/>
        <v>0</v>
      </c>
      <c r="N116">
        <f t="shared" ca="1" si="12"/>
        <v>0</v>
      </c>
      <c r="O116">
        <f t="shared" ca="1" si="13"/>
        <v>0</v>
      </c>
      <c r="P116">
        <f t="shared" ca="1" si="14"/>
        <v>0</v>
      </c>
      <c r="Q116">
        <f t="shared" ca="1" si="15"/>
        <v>0</v>
      </c>
    </row>
    <row r="117" spans="1:17" x14ac:dyDescent="0.2">
      <c r="I117" s="17" t="str">
        <f t="shared" si="16"/>
        <v>B198</v>
      </c>
      <c r="J117">
        <f t="shared" si="17"/>
        <v>198</v>
      </c>
      <c r="K117" s="21">
        <f t="shared" ca="1" si="9"/>
        <v>0</v>
      </c>
      <c r="L117">
        <f t="shared" ca="1" si="10"/>
        <v>0</v>
      </c>
      <c r="M117">
        <f t="shared" ca="1" si="11"/>
        <v>0</v>
      </c>
      <c r="N117">
        <f t="shared" ca="1" si="12"/>
        <v>0</v>
      </c>
      <c r="O117">
        <f t="shared" ca="1" si="13"/>
        <v>0</v>
      </c>
      <c r="P117">
        <f t="shared" ca="1" si="14"/>
        <v>0</v>
      </c>
      <c r="Q117">
        <f t="shared" ca="1" si="15"/>
        <v>0</v>
      </c>
    </row>
    <row r="118" spans="1:17" x14ac:dyDescent="0.2">
      <c r="I118" s="17" t="str">
        <f t="shared" si="16"/>
        <v>B199</v>
      </c>
      <c r="J118">
        <f t="shared" si="17"/>
        <v>199</v>
      </c>
      <c r="K118" s="21">
        <f t="shared" ca="1" si="9"/>
        <v>0</v>
      </c>
      <c r="L118">
        <f t="shared" ca="1" si="10"/>
        <v>0</v>
      </c>
      <c r="M118">
        <f t="shared" ca="1" si="11"/>
        <v>0</v>
      </c>
      <c r="N118">
        <f t="shared" ca="1" si="12"/>
        <v>0</v>
      </c>
      <c r="O118">
        <f t="shared" ca="1" si="13"/>
        <v>0</v>
      </c>
      <c r="P118">
        <f t="shared" ca="1" si="14"/>
        <v>0</v>
      </c>
      <c r="Q118">
        <f t="shared" ca="1" si="15"/>
        <v>0</v>
      </c>
    </row>
    <row r="119" spans="1:17" x14ac:dyDescent="0.2">
      <c r="I119" s="17" t="str">
        <f t="shared" si="16"/>
        <v>B200</v>
      </c>
      <c r="J119">
        <f t="shared" si="17"/>
        <v>200</v>
      </c>
      <c r="K119" s="21">
        <f t="shared" ca="1" si="9"/>
        <v>0</v>
      </c>
      <c r="L119">
        <f t="shared" ca="1" si="10"/>
        <v>0</v>
      </c>
      <c r="M119">
        <f t="shared" ca="1" si="11"/>
        <v>0</v>
      </c>
      <c r="N119">
        <f t="shared" ca="1" si="12"/>
        <v>0</v>
      </c>
      <c r="O119">
        <f t="shared" ca="1" si="13"/>
        <v>0</v>
      </c>
      <c r="P119">
        <f t="shared" ca="1" si="14"/>
        <v>0</v>
      </c>
      <c r="Q119">
        <f t="shared" ca="1" si="15"/>
        <v>0</v>
      </c>
    </row>
    <row r="120" spans="1:17" x14ac:dyDescent="0.2">
      <c r="I120" s="17" t="str">
        <f t="shared" si="16"/>
        <v>B201</v>
      </c>
      <c r="J120">
        <f t="shared" si="17"/>
        <v>201</v>
      </c>
      <c r="K120" s="21">
        <f t="shared" ca="1" si="9"/>
        <v>0</v>
      </c>
      <c r="L120">
        <f t="shared" ca="1" si="10"/>
        <v>0</v>
      </c>
      <c r="M120">
        <f t="shared" ca="1" si="11"/>
        <v>0</v>
      </c>
      <c r="N120">
        <f t="shared" ca="1" si="12"/>
        <v>0</v>
      </c>
      <c r="O120">
        <f t="shared" ca="1" si="13"/>
        <v>0</v>
      </c>
      <c r="P120">
        <f t="shared" ca="1" si="14"/>
        <v>0</v>
      </c>
      <c r="Q120">
        <f t="shared" ca="1" si="15"/>
        <v>0</v>
      </c>
    </row>
    <row r="121" spans="1:17" x14ac:dyDescent="0.2">
      <c r="I121" s="17" t="str">
        <f t="shared" si="16"/>
        <v>B202</v>
      </c>
      <c r="J121">
        <f t="shared" si="17"/>
        <v>202</v>
      </c>
      <c r="K121" s="21">
        <f t="shared" ca="1" si="9"/>
        <v>0</v>
      </c>
      <c r="L121">
        <f t="shared" ca="1" si="10"/>
        <v>0</v>
      </c>
      <c r="M121">
        <f t="shared" ca="1" si="11"/>
        <v>0</v>
      </c>
      <c r="N121">
        <f t="shared" ca="1" si="12"/>
        <v>0</v>
      </c>
      <c r="O121">
        <f t="shared" ca="1" si="13"/>
        <v>0</v>
      </c>
      <c r="P121">
        <f t="shared" ca="1" si="14"/>
        <v>0</v>
      </c>
      <c r="Q121">
        <f t="shared" ca="1" si="15"/>
        <v>0</v>
      </c>
    </row>
    <row r="122" spans="1:17" x14ac:dyDescent="0.2">
      <c r="I122" s="17" t="str">
        <f t="shared" si="16"/>
        <v>B203</v>
      </c>
      <c r="J122">
        <f t="shared" si="17"/>
        <v>203</v>
      </c>
      <c r="K122" s="21">
        <f t="shared" ca="1" si="9"/>
        <v>0</v>
      </c>
      <c r="L122">
        <f t="shared" ca="1" si="10"/>
        <v>0</v>
      </c>
      <c r="M122">
        <f t="shared" ca="1" si="11"/>
        <v>0</v>
      </c>
      <c r="N122">
        <f t="shared" ca="1" si="12"/>
        <v>0</v>
      </c>
      <c r="O122">
        <f t="shared" ca="1" si="13"/>
        <v>0</v>
      </c>
      <c r="P122">
        <f t="shared" ca="1" si="14"/>
        <v>0</v>
      </c>
      <c r="Q122">
        <f t="shared" ca="1" si="15"/>
        <v>0</v>
      </c>
    </row>
    <row r="123" spans="1:17" x14ac:dyDescent="0.2">
      <c r="I123" s="17" t="str">
        <f t="shared" si="16"/>
        <v>B204</v>
      </c>
      <c r="J123">
        <f t="shared" si="17"/>
        <v>204</v>
      </c>
      <c r="K123" s="21">
        <f t="shared" ca="1" si="9"/>
        <v>0</v>
      </c>
      <c r="L123">
        <f t="shared" ca="1" si="10"/>
        <v>0</v>
      </c>
      <c r="M123">
        <f t="shared" ca="1" si="11"/>
        <v>0</v>
      </c>
      <c r="N123">
        <f t="shared" ca="1" si="12"/>
        <v>0</v>
      </c>
      <c r="O123">
        <f t="shared" ca="1" si="13"/>
        <v>0</v>
      </c>
      <c r="P123">
        <f t="shared" ca="1" si="14"/>
        <v>0</v>
      </c>
      <c r="Q123">
        <f t="shared" ca="1" si="15"/>
        <v>0</v>
      </c>
    </row>
    <row r="124" spans="1:17" x14ac:dyDescent="0.2">
      <c r="I124" s="17" t="str">
        <f t="shared" si="16"/>
        <v>B205</v>
      </c>
      <c r="J124">
        <f t="shared" si="17"/>
        <v>205</v>
      </c>
      <c r="K124" s="21">
        <f t="shared" ca="1" si="9"/>
        <v>0</v>
      </c>
      <c r="L124">
        <f t="shared" ca="1" si="10"/>
        <v>0</v>
      </c>
      <c r="M124">
        <f t="shared" ca="1" si="11"/>
        <v>0</v>
      </c>
      <c r="N124">
        <f t="shared" ca="1" si="12"/>
        <v>0</v>
      </c>
      <c r="O124">
        <f t="shared" ca="1" si="13"/>
        <v>0</v>
      </c>
      <c r="P124">
        <f t="shared" ca="1" si="14"/>
        <v>0</v>
      </c>
      <c r="Q124">
        <f t="shared" ca="1" si="15"/>
        <v>0</v>
      </c>
    </row>
    <row r="125" spans="1:17" x14ac:dyDescent="0.2">
      <c r="I125" s="17" t="str">
        <f t="shared" si="16"/>
        <v>B206</v>
      </c>
      <c r="J125">
        <f t="shared" si="17"/>
        <v>206</v>
      </c>
      <c r="K125" s="21">
        <f t="shared" ca="1" si="9"/>
        <v>0</v>
      </c>
      <c r="L125">
        <f t="shared" ca="1" si="10"/>
        <v>0</v>
      </c>
      <c r="M125">
        <f t="shared" ca="1" si="11"/>
        <v>0</v>
      </c>
      <c r="N125">
        <f t="shared" ca="1" si="12"/>
        <v>0</v>
      </c>
      <c r="O125">
        <f t="shared" ca="1" si="13"/>
        <v>0</v>
      </c>
      <c r="P125">
        <f t="shared" ca="1" si="14"/>
        <v>0</v>
      </c>
      <c r="Q125">
        <f t="shared" ca="1" si="15"/>
        <v>0</v>
      </c>
    </row>
    <row r="126" spans="1:17" x14ac:dyDescent="0.2">
      <c r="I126" s="17" t="str">
        <f t="shared" si="16"/>
        <v>B207</v>
      </c>
      <c r="J126">
        <f t="shared" si="17"/>
        <v>207</v>
      </c>
      <c r="K126" s="21">
        <f t="shared" ca="1" si="9"/>
        <v>0</v>
      </c>
      <c r="L126">
        <f t="shared" ca="1" si="10"/>
        <v>0</v>
      </c>
      <c r="M126">
        <f t="shared" ca="1" si="11"/>
        <v>0</v>
      </c>
      <c r="N126">
        <f t="shared" ca="1" si="12"/>
        <v>0</v>
      </c>
      <c r="O126">
        <f t="shared" ca="1" si="13"/>
        <v>0</v>
      </c>
      <c r="P126">
        <f t="shared" ca="1" si="14"/>
        <v>0</v>
      </c>
      <c r="Q126">
        <f t="shared" ca="1" si="15"/>
        <v>0</v>
      </c>
    </row>
    <row r="127" spans="1:17" x14ac:dyDescent="0.2">
      <c r="I127" s="17" t="str">
        <f t="shared" si="16"/>
        <v>B208</v>
      </c>
      <c r="J127">
        <f t="shared" si="17"/>
        <v>208</v>
      </c>
      <c r="K127" s="21">
        <f t="shared" ca="1" si="9"/>
        <v>0</v>
      </c>
      <c r="L127">
        <f t="shared" ca="1" si="10"/>
        <v>0</v>
      </c>
      <c r="M127">
        <f t="shared" ca="1" si="11"/>
        <v>0</v>
      </c>
      <c r="N127">
        <f t="shared" ca="1" si="12"/>
        <v>0</v>
      </c>
      <c r="O127">
        <f t="shared" ca="1" si="13"/>
        <v>0</v>
      </c>
      <c r="P127">
        <f t="shared" ca="1" si="14"/>
        <v>0</v>
      </c>
      <c r="Q127">
        <f t="shared" ca="1" si="15"/>
        <v>0</v>
      </c>
    </row>
    <row r="128" spans="1:17" x14ac:dyDescent="0.2">
      <c r="I128" s="17" t="str">
        <f t="shared" si="16"/>
        <v>B209</v>
      </c>
      <c r="J128">
        <f t="shared" si="17"/>
        <v>209</v>
      </c>
      <c r="K128" s="21">
        <f t="shared" ca="1" si="9"/>
        <v>0</v>
      </c>
      <c r="L128">
        <f t="shared" ca="1" si="10"/>
        <v>0</v>
      </c>
      <c r="M128">
        <f t="shared" ca="1" si="11"/>
        <v>0</v>
      </c>
      <c r="N128">
        <f t="shared" ca="1" si="12"/>
        <v>0</v>
      </c>
      <c r="O128">
        <f t="shared" ca="1" si="13"/>
        <v>0</v>
      </c>
      <c r="P128">
        <f t="shared" ca="1" si="14"/>
        <v>0</v>
      </c>
      <c r="Q128">
        <f t="shared" ca="1" si="15"/>
        <v>0</v>
      </c>
    </row>
    <row r="129" spans="9:17" x14ac:dyDescent="0.2">
      <c r="I129" s="17" t="str">
        <f t="shared" si="16"/>
        <v>B210</v>
      </c>
      <c r="J129">
        <f t="shared" si="17"/>
        <v>210</v>
      </c>
      <c r="K129" s="21">
        <f t="shared" ca="1" si="9"/>
        <v>0</v>
      </c>
      <c r="L129">
        <f t="shared" ca="1" si="10"/>
        <v>0</v>
      </c>
      <c r="M129">
        <f t="shared" ca="1" si="11"/>
        <v>0</v>
      </c>
      <c r="N129">
        <f t="shared" ca="1" si="12"/>
        <v>0</v>
      </c>
      <c r="O129">
        <f t="shared" ca="1" si="13"/>
        <v>0</v>
      </c>
      <c r="P129">
        <f t="shared" ca="1" si="14"/>
        <v>0</v>
      </c>
      <c r="Q129">
        <f t="shared" ca="1" si="15"/>
        <v>0</v>
      </c>
    </row>
    <row r="130" spans="9:17" x14ac:dyDescent="0.2">
      <c r="I130" s="17" t="str">
        <f t="shared" si="16"/>
        <v>B211</v>
      </c>
      <c r="J130">
        <f t="shared" si="17"/>
        <v>211</v>
      </c>
      <c r="K130" s="21">
        <f t="shared" ca="1" si="9"/>
        <v>0</v>
      </c>
      <c r="L130">
        <f t="shared" ca="1" si="10"/>
        <v>0</v>
      </c>
      <c r="M130">
        <f t="shared" ca="1" si="11"/>
        <v>0</v>
      </c>
      <c r="N130">
        <f t="shared" ca="1" si="12"/>
        <v>0</v>
      </c>
      <c r="O130">
        <f t="shared" ca="1" si="13"/>
        <v>0</v>
      </c>
      <c r="P130">
        <f t="shared" ca="1" si="14"/>
        <v>0</v>
      </c>
      <c r="Q130">
        <f t="shared" ca="1" si="15"/>
        <v>0</v>
      </c>
    </row>
    <row r="131" spans="9:17" x14ac:dyDescent="0.2">
      <c r="I131" s="17" t="str">
        <f t="shared" si="16"/>
        <v>B212</v>
      </c>
      <c r="J131">
        <f t="shared" si="17"/>
        <v>212</v>
      </c>
      <c r="K131" s="21">
        <f t="shared" ref="K131:K194" ca="1" si="18">+INDIRECT(I131,TRUE)</f>
        <v>0</v>
      </c>
      <c r="L131">
        <f t="shared" ref="L131:L194" ca="1" si="19">+INDIRECT("C"&amp;J131,TRUE)</f>
        <v>0</v>
      </c>
      <c r="M131">
        <f t="shared" ref="M131:M194" ca="1" si="20">+INDIRECT("D"&amp;J131,TRUE)</f>
        <v>0</v>
      </c>
      <c r="N131">
        <f t="shared" ref="N131:N194" ca="1" si="21">+INDIRECT("e"&amp;J131,TRUE)</f>
        <v>0</v>
      </c>
      <c r="O131">
        <f t="shared" ref="O131:O194" ca="1" si="22">+INDIRECT("f"&amp;J131,TRUE)</f>
        <v>0</v>
      </c>
      <c r="P131">
        <f t="shared" ref="P131:P194" ca="1" si="23">+INDIRECT("g"&amp;J131,TRUE)</f>
        <v>0</v>
      </c>
      <c r="Q131">
        <f t="shared" ref="Q131:Q194" ca="1" si="24">+INDIRECT("h"&amp;J131,TRUE)</f>
        <v>0</v>
      </c>
    </row>
    <row r="132" spans="9:17" x14ac:dyDescent="0.2">
      <c r="I132" s="17" t="str">
        <f t="shared" ref="I132:I195" si="25">+"B"&amp;(J131+1)</f>
        <v>B213</v>
      </c>
      <c r="J132">
        <f t="shared" ref="J132:J195" si="26">+J131+1</f>
        <v>213</v>
      </c>
      <c r="K132" s="21">
        <f t="shared" ca="1" si="18"/>
        <v>0</v>
      </c>
      <c r="L132">
        <f t="shared" ca="1" si="19"/>
        <v>0</v>
      </c>
      <c r="M132">
        <f t="shared" ca="1" si="20"/>
        <v>0</v>
      </c>
      <c r="N132">
        <f t="shared" ca="1" si="21"/>
        <v>0</v>
      </c>
      <c r="O132">
        <f t="shared" ca="1" si="22"/>
        <v>0</v>
      </c>
      <c r="P132">
        <f t="shared" ca="1" si="23"/>
        <v>0</v>
      </c>
      <c r="Q132">
        <f t="shared" ca="1" si="24"/>
        <v>0</v>
      </c>
    </row>
    <row r="133" spans="9:17" x14ac:dyDescent="0.2">
      <c r="I133" s="17" t="str">
        <f t="shared" si="25"/>
        <v>B214</v>
      </c>
      <c r="J133">
        <f t="shared" si="26"/>
        <v>214</v>
      </c>
      <c r="K133" s="21">
        <f t="shared" ca="1" si="18"/>
        <v>0</v>
      </c>
      <c r="L133">
        <f t="shared" ca="1" si="19"/>
        <v>0</v>
      </c>
      <c r="M133">
        <f t="shared" ca="1" si="20"/>
        <v>0</v>
      </c>
      <c r="N133">
        <f t="shared" ca="1" si="21"/>
        <v>0</v>
      </c>
      <c r="O133">
        <f t="shared" ca="1" si="22"/>
        <v>0</v>
      </c>
      <c r="P133">
        <f t="shared" ca="1" si="23"/>
        <v>0</v>
      </c>
      <c r="Q133">
        <f t="shared" ca="1" si="24"/>
        <v>0</v>
      </c>
    </row>
    <row r="134" spans="9:17" x14ac:dyDescent="0.2">
      <c r="I134" s="17" t="str">
        <f t="shared" si="25"/>
        <v>B215</v>
      </c>
      <c r="J134">
        <f t="shared" si="26"/>
        <v>215</v>
      </c>
      <c r="K134" s="21">
        <f t="shared" ca="1" si="18"/>
        <v>0</v>
      </c>
      <c r="L134">
        <f t="shared" ca="1" si="19"/>
        <v>0</v>
      </c>
      <c r="M134">
        <f t="shared" ca="1" si="20"/>
        <v>0</v>
      </c>
      <c r="N134">
        <f t="shared" ca="1" si="21"/>
        <v>0</v>
      </c>
      <c r="O134">
        <f t="shared" ca="1" si="22"/>
        <v>0</v>
      </c>
      <c r="P134">
        <f t="shared" ca="1" si="23"/>
        <v>0</v>
      </c>
      <c r="Q134">
        <f t="shared" ca="1" si="24"/>
        <v>0</v>
      </c>
    </row>
    <row r="135" spans="9:17" x14ac:dyDescent="0.2">
      <c r="I135" s="17" t="str">
        <f t="shared" si="25"/>
        <v>B216</v>
      </c>
      <c r="J135">
        <f t="shared" si="26"/>
        <v>216</v>
      </c>
      <c r="K135" s="21">
        <f t="shared" ca="1" si="18"/>
        <v>0</v>
      </c>
      <c r="L135">
        <f t="shared" ca="1" si="19"/>
        <v>0</v>
      </c>
      <c r="M135">
        <f t="shared" ca="1" si="20"/>
        <v>0</v>
      </c>
      <c r="N135">
        <f t="shared" ca="1" si="21"/>
        <v>0</v>
      </c>
      <c r="O135">
        <f t="shared" ca="1" si="22"/>
        <v>0</v>
      </c>
      <c r="P135">
        <f t="shared" ca="1" si="23"/>
        <v>0</v>
      </c>
      <c r="Q135">
        <f t="shared" ca="1" si="24"/>
        <v>0</v>
      </c>
    </row>
    <row r="136" spans="9:17" x14ac:dyDescent="0.2">
      <c r="I136" s="17" t="str">
        <f t="shared" si="25"/>
        <v>B217</v>
      </c>
      <c r="J136">
        <f t="shared" si="26"/>
        <v>217</v>
      </c>
      <c r="K136" s="21">
        <f t="shared" ca="1" si="18"/>
        <v>0</v>
      </c>
      <c r="L136">
        <f t="shared" ca="1" si="19"/>
        <v>0</v>
      </c>
      <c r="M136">
        <f t="shared" ca="1" si="20"/>
        <v>0</v>
      </c>
      <c r="N136">
        <f t="shared" ca="1" si="21"/>
        <v>0</v>
      </c>
      <c r="O136">
        <f t="shared" ca="1" si="22"/>
        <v>0</v>
      </c>
      <c r="P136">
        <f t="shared" ca="1" si="23"/>
        <v>0</v>
      </c>
      <c r="Q136">
        <f t="shared" ca="1" si="24"/>
        <v>0</v>
      </c>
    </row>
    <row r="137" spans="9:17" x14ac:dyDescent="0.2">
      <c r="I137" s="17" t="str">
        <f t="shared" si="25"/>
        <v>B218</v>
      </c>
      <c r="J137">
        <f t="shared" si="26"/>
        <v>218</v>
      </c>
      <c r="K137" s="21">
        <f t="shared" ca="1" si="18"/>
        <v>0</v>
      </c>
      <c r="L137">
        <f t="shared" ca="1" si="19"/>
        <v>0</v>
      </c>
      <c r="M137">
        <f t="shared" ca="1" si="20"/>
        <v>0</v>
      </c>
      <c r="N137">
        <f t="shared" ca="1" si="21"/>
        <v>0</v>
      </c>
      <c r="O137">
        <f t="shared" ca="1" si="22"/>
        <v>0</v>
      </c>
      <c r="P137">
        <f t="shared" ca="1" si="23"/>
        <v>0</v>
      </c>
      <c r="Q137">
        <f t="shared" ca="1" si="24"/>
        <v>0</v>
      </c>
    </row>
    <row r="138" spans="9:17" x14ac:dyDescent="0.2">
      <c r="I138" s="17" t="str">
        <f t="shared" si="25"/>
        <v>B219</v>
      </c>
      <c r="J138">
        <f t="shared" si="26"/>
        <v>219</v>
      </c>
      <c r="K138" s="21">
        <f t="shared" ca="1" si="18"/>
        <v>0</v>
      </c>
      <c r="L138">
        <f t="shared" ca="1" si="19"/>
        <v>0</v>
      </c>
      <c r="M138">
        <f t="shared" ca="1" si="20"/>
        <v>0</v>
      </c>
      <c r="N138">
        <f t="shared" ca="1" si="21"/>
        <v>0</v>
      </c>
      <c r="O138">
        <f t="shared" ca="1" si="22"/>
        <v>0</v>
      </c>
      <c r="P138">
        <f t="shared" ca="1" si="23"/>
        <v>0</v>
      </c>
      <c r="Q138">
        <f t="shared" ca="1" si="24"/>
        <v>0</v>
      </c>
    </row>
    <row r="139" spans="9:17" x14ac:dyDescent="0.2">
      <c r="I139" s="17" t="str">
        <f t="shared" si="25"/>
        <v>B220</v>
      </c>
      <c r="J139">
        <f t="shared" si="26"/>
        <v>220</v>
      </c>
      <c r="K139" s="21">
        <f t="shared" ca="1" si="18"/>
        <v>0</v>
      </c>
      <c r="L139">
        <f t="shared" ca="1" si="19"/>
        <v>0</v>
      </c>
      <c r="M139">
        <f t="shared" ca="1" si="20"/>
        <v>0</v>
      </c>
      <c r="N139">
        <f t="shared" ca="1" si="21"/>
        <v>0</v>
      </c>
      <c r="O139">
        <f t="shared" ca="1" si="22"/>
        <v>0</v>
      </c>
      <c r="P139">
        <f t="shared" ca="1" si="23"/>
        <v>0</v>
      </c>
      <c r="Q139">
        <f t="shared" ca="1" si="24"/>
        <v>0</v>
      </c>
    </row>
    <row r="140" spans="9:17" x14ac:dyDescent="0.2">
      <c r="I140" s="17" t="str">
        <f t="shared" si="25"/>
        <v>B221</v>
      </c>
      <c r="J140">
        <f t="shared" si="26"/>
        <v>221</v>
      </c>
      <c r="K140" s="21">
        <f t="shared" ca="1" si="18"/>
        <v>0</v>
      </c>
      <c r="L140">
        <f t="shared" ca="1" si="19"/>
        <v>0</v>
      </c>
      <c r="M140">
        <f t="shared" ca="1" si="20"/>
        <v>0</v>
      </c>
      <c r="N140">
        <f t="shared" ca="1" si="21"/>
        <v>0</v>
      </c>
      <c r="O140">
        <f t="shared" ca="1" si="22"/>
        <v>0</v>
      </c>
      <c r="P140">
        <f t="shared" ca="1" si="23"/>
        <v>0</v>
      </c>
      <c r="Q140">
        <f t="shared" ca="1" si="24"/>
        <v>0</v>
      </c>
    </row>
    <row r="141" spans="9:17" x14ac:dyDescent="0.2">
      <c r="I141" s="17" t="str">
        <f t="shared" si="25"/>
        <v>B222</v>
      </c>
      <c r="J141">
        <f t="shared" si="26"/>
        <v>222</v>
      </c>
      <c r="K141" s="21">
        <f t="shared" ca="1" si="18"/>
        <v>0</v>
      </c>
      <c r="L141">
        <f t="shared" ca="1" si="19"/>
        <v>0</v>
      </c>
      <c r="M141">
        <f t="shared" ca="1" si="20"/>
        <v>0</v>
      </c>
      <c r="N141">
        <f t="shared" ca="1" si="21"/>
        <v>0</v>
      </c>
      <c r="O141">
        <f t="shared" ca="1" si="22"/>
        <v>0</v>
      </c>
      <c r="P141">
        <f t="shared" ca="1" si="23"/>
        <v>0</v>
      </c>
      <c r="Q141">
        <f t="shared" ca="1" si="24"/>
        <v>0</v>
      </c>
    </row>
    <row r="142" spans="9:17" x14ac:dyDescent="0.2">
      <c r="I142" s="17" t="str">
        <f t="shared" si="25"/>
        <v>B223</v>
      </c>
      <c r="J142">
        <f t="shared" si="26"/>
        <v>223</v>
      </c>
      <c r="K142" s="21">
        <f t="shared" ca="1" si="18"/>
        <v>0</v>
      </c>
      <c r="L142">
        <f t="shared" ca="1" si="19"/>
        <v>0</v>
      </c>
      <c r="M142">
        <f t="shared" ca="1" si="20"/>
        <v>0</v>
      </c>
      <c r="N142">
        <f t="shared" ca="1" si="21"/>
        <v>0</v>
      </c>
      <c r="O142">
        <f t="shared" ca="1" si="22"/>
        <v>0</v>
      </c>
      <c r="P142">
        <f t="shared" ca="1" si="23"/>
        <v>0</v>
      </c>
      <c r="Q142">
        <f t="shared" ca="1" si="24"/>
        <v>0</v>
      </c>
    </row>
    <row r="143" spans="9:17" x14ac:dyDescent="0.2">
      <c r="I143" s="17" t="str">
        <f t="shared" si="25"/>
        <v>B224</v>
      </c>
      <c r="J143">
        <f t="shared" si="26"/>
        <v>224</v>
      </c>
      <c r="K143" s="21">
        <f t="shared" ca="1" si="18"/>
        <v>0</v>
      </c>
      <c r="L143">
        <f t="shared" ca="1" si="19"/>
        <v>0</v>
      </c>
      <c r="M143">
        <f t="shared" ca="1" si="20"/>
        <v>0</v>
      </c>
      <c r="N143">
        <f t="shared" ca="1" si="21"/>
        <v>0</v>
      </c>
      <c r="O143">
        <f t="shared" ca="1" si="22"/>
        <v>0</v>
      </c>
      <c r="P143">
        <f t="shared" ca="1" si="23"/>
        <v>0</v>
      </c>
      <c r="Q143">
        <f t="shared" ca="1" si="24"/>
        <v>0</v>
      </c>
    </row>
    <row r="144" spans="9:17" x14ac:dyDescent="0.2">
      <c r="I144" s="17" t="str">
        <f t="shared" si="25"/>
        <v>B225</v>
      </c>
      <c r="J144">
        <f t="shared" si="26"/>
        <v>225</v>
      </c>
      <c r="K144" s="21">
        <f t="shared" ca="1" si="18"/>
        <v>0</v>
      </c>
      <c r="L144">
        <f t="shared" ca="1" si="19"/>
        <v>0</v>
      </c>
      <c r="M144">
        <f t="shared" ca="1" si="20"/>
        <v>0</v>
      </c>
      <c r="N144">
        <f t="shared" ca="1" si="21"/>
        <v>0</v>
      </c>
      <c r="O144">
        <f t="shared" ca="1" si="22"/>
        <v>0</v>
      </c>
      <c r="P144">
        <f t="shared" ca="1" si="23"/>
        <v>0</v>
      </c>
      <c r="Q144">
        <f t="shared" ca="1" si="24"/>
        <v>0</v>
      </c>
    </row>
    <row r="145" spans="9:17" x14ac:dyDescent="0.2">
      <c r="I145" s="17" t="str">
        <f t="shared" si="25"/>
        <v>B226</v>
      </c>
      <c r="J145">
        <f t="shared" si="26"/>
        <v>226</v>
      </c>
      <c r="K145" s="21">
        <f t="shared" ca="1" si="18"/>
        <v>0</v>
      </c>
      <c r="L145">
        <f t="shared" ca="1" si="19"/>
        <v>0</v>
      </c>
      <c r="M145">
        <f t="shared" ca="1" si="20"/>
        <v>0</v>
      </c>
      <c r="N145">
        <f t="shared" ca="1" si="21"/>
        <v>0</v>
      </c>
      <c r="O145">
        <f t="shared" ca="1" si="22"/>
        <v>0</v>
      </c>
      <c r="P145">
        <f t="shared" ca="1" si="23"/>
        <v>0</v>
      </c>
      <c r="Q145">
        <f t="shared" ca="1" si="24"/>
        <v>0</v>
      </c>
    </row>
    <row r="146" spans="9:17" x14ac:dyDescent="0.2">
      <c r="I146" s="17" t="str">
        <f t="shared" si="25"/>
        <v>B227</v>
      </c>
      <c r="J146">
        <f t="shared" si="26"/>
        <v>227</v>
      </c>
      <c r="K146" s="21">
        <f t="shared" ca="1" si="18"/>
        <v>0</v>
      </c>
      <c r="L146">
        <f t="shared" ca="1" si="19"/>
        <v>0</v>
      </c>
      <c r="M146">
        <f t="shared" ca="1" si="20"/>
        <v>0</v>
      </c>
      <c r="N146">
        <f t="shared" ca="1" si="21"/>
        <v>0</v>
      </c>
      <c r="O146">
        <f t="shared" ca="1" si="22"/>
        <v>0</v>
      </c>
      <c r="P146">
        <f t="shared" ca="1" si="23"/>
        <v>0</v>
      </c>
      <c r="Q146">
        <f t="shared" ca="1" si="24"/>
        <v>0</v>
      </c>
    </row>
    <row r="147" spans="9:17" x14ac:dyDescent="0.2">
      <c r="I147" s="17" t="str">
        <f t="shared" si="25"/>
        <v>B228</v>
      </c>
      <c r="J147">
        <f t="shared" si="26"/>
        <v>228</v>
      </c>
      <c r="K147" s="21">
        <f t="shared" ca="1" si="18"/>
        <v>0</v>
      </c>
      <c r="L147">
        <f t="shared" ca="1" si="19"/>
        <v>0</v>
      </c>
      <c r="M147">
        <f t="shared" ca="1" si="20"/>
        <v>0</v>
      </c>
      <c r="N147">
        <f t="shared" ca="1" si="21"/>
        <v>0</v>
      </c>
      <c r="O147">
        <f t="shared" ca="1" si="22"/>
        <v>0</v>
      </c>
      <c r="P147">
        <f t="shared" ca="1" si="23"/>
        <v>0</v>
      </c>
      <c r="Q147">
        <f t="shared" ca="1" si="24"/>
        <v>0</v>
      </c>
    </row>
    <row r="148" spans="9:17" x14ac:dyDescent="0.2">
      <c r="I148" s="17" t="str">
        <f t="shared" si="25"/>
        <v>B229</v>
      </c>
      <c r="J148">
        <f t="shared" si="26"/>
        <v>229</v>
      </c>
      <c r="K148" s="21">
        <f t="shared" ca="1" si="18"/>
        <v>0</v>
      </c>
      <c r="L148">
        <f t="shared" ca="1" si="19"/>
        <v>0</v>
      </c>
      <c r="M148">
        <f t="shared" ca="1" si="20"/>
        <v>0</v>
      </c>
      <c r="N148">
        <f t="shared" ca="1" si="21"/>
        <v>0</v>
      </c>
      <c r="O148">
        <f t="shared" ca="1" si="22"/>
        <v>0</v>
      </c>
      <c r="P148">
        <f t="shared" ca="1" si="23"/>
        <v>0</v>
      </c>
      <c r="Q148">
        <f t="shared" ca="1" si="24"/>
        <v>0</v>
      </c>
    </row>
    <row r="149" spans="9:17" x14ac:dyDescent="0.2">
      <c r="I149" s="17" t="str">
        <f t="shared" si="25"/>
        <v>B230</v>
      </c>
      <c r="J149">
        <f t="shared" si="26"/>
        <v>230</v>
      </c>
      <c r="K149" s="21">
        <f t="shared" ca="1" si="18"/>
        <v>0</v>
      </c>
      <c r="L149">
        <f t="shared" ca="1" si="19"/>
        <v>0</v>
      </c>
      <c r="M149">
        <f t="shared" ca="1" si="20"/>
        <v>0</v>
      </c>
      <c r="N149">
        <f t="shared" ca="1" si="21"/>
        <v>0</v>
      </c>
      <c r="O149">
        <f t="shared" ca="1" si="22"/>
        <v>0</v>
      </c>
      <c r="P149">
        <f t="shared" ca="1" si="23"/>
        <v>0</v>
      </c>
      <c r="Q149">
        <f t="shared" ca="1" si="24"/>
        <v>0</v>
      </c>
    </row>
    <row r="150" spans="9:17" x14ac:dyDescent="0.2">
      <c r="I150" s="17" t="str">
        <f t="shared" si="25"/>
        <v>B231</v>
      </c>
      <c r="J150">
        <f t="shared" si="26"/>
        <v>231</v>
      </c>
      <c r="K150" s="21">
        <f t="shared" ca="1" si="18"/>
        <v>0</v>
      </c>
      <c r="L150">
        <f t="shared" ca="1" si="19"/>
        <v>0</v>
      </c>
      <c r="M150">
        <f t="shared" ca="1" si="20"/>
        <v>0</v>
      </c>
      <c r="N150">
        <f t="shared" ca="1" si="21"/>
        <v>0</v>
      </c>
      <c r="O150">
        <f t="shared" ca="1" si="22"/>
        <v>0</v>
      </c>
      <c r="P150">
        <f t="shared" ca="1" si="23"/>
        <v>0</v>
      </c>
      <c r="Q150">
        <f t="shared" ca="1" si="24"/>
        <v>0</v>
      </c>
    </row>
    <row r="151" spans="9:17" x14ac:dyDescent="0.2">
      <c r="I151" s="17" t="str">
        <f t="shared" si="25"/>
        <v>B232</v>
      </c>
      <c r="J151">
        <f t="shared" si="26"/>
        <v>232</v>
      </c>
      <c r="K151" s="21">
        <f t="shared" ca="1" si="18"/>
        <v>0</v>
      </c>
      <c r="L151">
        <f t="shared" ca="1" si="19"/>
        <v>0</v>
      </c>
      <c r="M151">
        <f t="shared" ca="1" si="20"/>
        <v>0</v>
      </c>
      <c r="N151">
        <f t="shared" ca="1" si="21"/>
        <v>0</v>
      </c>
      <c r="O151">
        <f t="shared" ca="1" si="22"/>
        <v>0</v>
      </c>
      <c r="P151">
        <f t="shared" ca="1" si="23"/>
        <v>0</v>
      </c>
      <c r="Q151">
        <f t="shared" ca="1" si="24"/>
        <v>0</v>
      </c>
    </row>
    <row r="152" spans="9:17" x14ac:dyDescent="0.2">
      <c r="I152" s="17" t="str">
        <f t="shared" si="25"/>
        <v>B233</v>
      </c>
      <c r="J152">
        <f t="shared" si="26"/>
        <v>233</v>
      </c>
      <c r="K152" s="21">
        <f t="shared" ca="1" si="18"/>
        <v>0</v>
      </c>
      <c r="L152">
        <f t="shared" ca="1" si="19"/>
        <v>0</v>
      </c>
      <c r="M152">
        <f t="shared" ca="1" si="20"/>
        <v>0</v>
      </c>
      <c r="N152">
        <f t="shared" ca="1" si="21"/>
        <v>0</v>
      </c>
      <c r="O152">
        <f t="shared" ca="1" si="22"/>
        <v>0</v>
      </c>
      <c r="P152">
        <f t="shared" ca="1" si="23"/>
        <v>0</v>
      </c>
      <c r="Q152">
        <f t="shared" ca="1" si="24"/>
        <v>0</v>
      </c>
    </row>
    <row r="153" spans="9:17" x14ac:dyDescent="0.2">
      <c r="I153" s="17" t="str">
        <f t="shared" si="25"/>
        <v>B234</v>
      </c>
      <c r="J153">
        <f t="shared" si="26"/>
        <v>234</v>
      </c>
      <c r="K153" s="21">
        <f t="shared" ca="1" si="18"/>
        <v>0</v>
      </c>
      <c r="L153">
        <f t="shared" ca="1" si="19"/>
        <v>0</v>
      </c>
      <c r="M153">
        <f t="shared" ca="1" si="20"/>
        <v>0</v>
      </c>
      <c r="N153">
        <f t="shared" ca="1" si="21"/>
        <v>0</v>
      </c>
      <c r="O153">
        <f t="shared" ca="1" si="22"/>
        <v>0</v>
      </c>
      <c r="P153">
        <f t="shared" ca="1" si="23"/>
        <v>0</v>
      </c>
      <c r="Q153">
        <f t="shared" ca="1" si="24"/>
        <v>0</v>
      </c>
    </row>
    <row r="154" spans="9:17" x14ac:dyDescent="0.2">
      <c r="I154" s="17" t="str">
        <f t="shared" si="25"/>
        <v>B235</v>
      </c>
      <c r="J154">
        <f t="shared" si="26"/>
        <v>235</v>
      </c>
      <c r="K154" s="21">
        <f t="shared" ca="1" si="18"/>
        <v>0</v>
      </c>
      <c r="L154">
        <f t="shared" ca="1" si="19"/>
        <v>0</v>
      </c>
      <c r="M154">
        <f t="shared" ca="1" si="20"/>
        <v>0</v>
      </c>
      <c r="N154">
        <f t="shared" ca="1" si="21"/>
        <v>0</v>
      </c>
      <c r="O154">
        <f t="shared" ca="1" si="22"/>
        <v>0</v>
      </c>
      <c r="P154">
        <f t="shared" ca="1" si="23"/>
        <v>0</v>
      </c>
      <c r="Q154">
        <f t="shared" ca="1" si="24"/>
        <v>0</v>
      </c>
    </row>
    <row r="155" spans="9:17" x14ac:dyDescent="0.2">
      <c r="I155" s="17" t="str">
        <f t="shared" si="25"/>
        <v>B236</v>
      </c>
      <c r="J155">
        <f t="shared" si="26"/>
        <v>236</v>
      </c>
      <c r="K155" s="21">
        <f t="shared" ca="1" si="18"/>
        <v>0</v>
      </c>
      <c r="L155">
        <f t="shared" ca="1" si="19"/>
        <v>0</v>
      </c>
      <c r="M155">
        <f t="shared" ca="1" si="20"/>
        <v>0</v>
      </c>
      <c r="N155">
        <f t="shared" ca="1" si="21"/>
        <v>0</v>
      </c>
      <c r="O155">
        <f t="shared" ca="1" si="22"/>
        <v>0</v>
      </c>
      <c r="P155">
        <f t="shared" ca="1" si="23"/>
        <v>0</v>
      </c>
      <c r="Q155">
        <f t="shared" ca="1" si="24"/>
        <v>0</v>
      </c>
    </row>
    <row r="156" spans="9:17" x14ac:dyDescent="0.2">
      <c r="I156" s="17" t="str">
        <f t="shared" si="25"/>
        <v>B237</v>
      </c>
      <c r="J156">
        <f t="shared" si="26"/>
        <v>237</v>
      </c>
      <c r="K156" s="21">
        <f t="shared" ca="1" si="18"/>
        <v>0</v>
      </c>
      <c r="L156">
        <f t="shared" ca="1" si="19"/>
        <v>0</v>
      </c>
      <c r="M156">
        <f t="shared" ca="1" si="20"/>
        <v>0</v>
      </c>
      <c r="N156">
        <f t="shared" ca="1" si="21"/>
        <v>0</v>
      </c>
      <c r="O156">
        <f t="shared" ca="1" si="22"/>
        <v>0</v>
      </c>
      <c r="P156">
        <f t="shared" ca="1" si="23"/>
        <v>0</v>
      </c>
      <c r="Q156">
        <f t="shared" ca="1" si="24"/>
        <v>0</v>
      </c>
    </row>
    <row r="157" spans="9:17" x14ac:dyDescent="0.2">
      <c r="I157" s="17" t="str">
        <f t="shared" si="25"/>
        <v>B238</v>
      </c>
      <c r="J157">
        <f t="shared" si="26"/>
        <v>238</v>
      </c>
      <c r="K157" s="21">
        <f t="shared" ca="1" si="18"/>
        <v>0</v>
      </c>
      <c r="L157">
        <f t="shared" ca="1" si="19"/>
        <v>0</v>
      </c>
      <c r="M157">
        <f t="shared" ca="1" si="20"/>
        <v>0</v>
      </c>
      <c r="N157">
        <f t="shared" ca="1" si="21"/>
        <v>0</v>
      </c>
      <c r="O157">
        <f t="shared" ca="1" si="22"/>
        <v>0</v>
      </c>
      <c r="P157">
        <f t="shared" ca="1" si="23"/>
        <v>0</v>
      </c>
      <c r="Q157">
        <f t="shared" ca="1" si="24"/>
        <v>0</v>
      </c>
    </row>
    <row r="158" spans="9:17" x14ac:dyDescent="0.2">
      <c r="I158" s="17" t="str">
        <f t="shared" si="25"/>
        <v>B239</v>
      </c>
      <c r="J158">
        <f t="shared" si="26"/>
        <v>239</v>
      </c>
      <c r="K158" s="21">
        <f t="shared" ca="1" si="18"/>
        <v>0</v>
      </c>
      <c r="L158">
        <f t="shared" ca="1" si="19"/>
        <v>0</v>
      </c>
      <c r="M158">
        <f t="shared" ca="1" si="20"/>
        <v>0</v>
      </c>
      <c r="N158">
        <f t="shared" ca="1" si="21"/>
        <v>0</v>
      </c>
      <c r="O158">
        <f t="shared" ca="1" si="22"/>
        <v>0</v>
      </c>
      <c r="P158">
        <f t="shared" ca="1" si="23"/>
        <v>0</v>
      </c>
      <c r="Q158">
        <f t="shared" ca="1" si="24"/>
        <v>0</v>
      </c>
    </row>
    <row r="159" spans="9:17" x14ac:dyDescent="0.2">
      <c r="I159" s="17" t="str">
        <f t="shared" si="25"/>
        <v>B240</v>
      </c>
      <c r="J159">
        <f t="shared" si="26"/>
        <v>240</v>
      </c>
      <c r="K159" s="21">
        <f t="shared" ca="1" si="18"/>
        <v>0</v>
      </c>
      <c r="L159">
        <f t="shared" ca="1" si="19"/>
        <v>0</v>
      </c>
      <c r="M159">
        <f t="shared" ca="1" si="20"/>
        <v>0</v>
      </c>
      <c r="N159">
        <f t="shared" ca="1" si="21"/>
        <v>0</v>
      </c>
      <c r="O159">
        <f t="shared" ca="1" si="22"/>
        <v>0</v>
      </c>
      <c r="P159">
        <f t="shared" ca="1" si="23"/>
        <v>0</v>
      </c>
      <c r="Q159">
        <f t="shared" ca="1" si="24"/>
        <v>0</v>
      </c>
    </row>
    <row r="160" spans="9:17" x14ac:dyDescent="0.2">
      <c r="I160" s="17" t="str">
        <f t="shared" si="25"/>
        <v>B241</v>
      </c>
      <c r="J160">
        <f t="shared" si="26"/>
        <v>241</v>
      </c>
      <c r="K160" s="21">
        <f t="shared" ca="1" si="18"/>
        <v>0</v>
      </c>
      <c r="L160">
        <f t="shared" ca="1" si="19"/>
        <v>0</v>
      </c>
      <c r="M160">
        <f t="shared" ca="1" si="20"/>
        <v>0</v>
      </c>
      <c r="N160">
        <f t="shared" ca="1" si="21"/>
        <v>0</v>
      </c>
      <c r="O160">
        <f t="shared" ca="1" si="22"/>
        <v>0</v>
      </c>
      <c r="P160">
        <f t="shared" ca="1" si="23"/>
        <v>0</v>
      </c>
      <c r="Q160">
        <f t="shared" ca="1" si="24"/>
        <v>0</v>
      </c>
    </row>
    <row r="161" spans="9:17" x14ac:dyDescent="0.2">
      <c r="I161" s="17" t="str">
        <f t="shared" si="25"/>
        <v>B242</v>
      </c>
      <c r="J161">
        <f t="shared" si="26"/>
        <v>242</v>
      </c>
      <c r="K161" s="21">
        <f t="shared" ca="1" si="18"/>
        <v>0</v>
      </c>
      <c r="L161">
        <f t="shared" ca="1" si="19"/>
        <v>0</v>
      </c>
      <c r="M161">
        <f t="shared" ca="1" si="20"/>
        <v>0</v>
      </c>
      <c r="N161">
        <f t="shared" ca="1" si="21"/>
        <v>0</v>
      </c>
      <c r="O161">
        <f t="shared" ca="1" si="22"/>
        <v>0</v>
      </c>
      <c r="P161">
        <f t="shared" ca="1" si="23"/>
        <v>0</v>
      </c>
      <c r="Q161">
        <f t="shared" ca="1" si="24"/>
        <v>0</v>
      </c>
    </row>
    <row r="162" spans="9:17" x14ac:dyDescent="0.2">
      <c r="I162" s="17" t="str">
        <f t="shared" si="25"/>
        <v>B243</v>
      </c>
      <c r="J162">
        <f t="shared" si="26"/>
        <v>243</v>
      </c>
      <c r="K162" s="21">
        <f t="shared" ca="1" si="18"/>
        <v>0</v>
      </c>
      <c r="L162">
        <f t="shared" ca="1" si="19"/>
        <v>0</v>
      </c>
      <c r="M162">
        <f t="shared" ca="1" si="20"/>
        <v>0</v>
      </c>
      <c r="N162">
        <f t="shared" ca="1" si="21"/>
        <v>0</v>
      </c>
      <c r="O162">
        <f t="shared" ca="1" si="22"/>
        <v>0</v>
      </c>
      <c r="P162">
        <f t="shared" ca="1" si="23"/>
        <v>0</v>
      </c>
      <c r="Q162">
        <f t="shared" ca="1" si="24"/>
        <v>0</v>
      </c>
    </row>
    <row r="163" spans="9:17" x14ac:dyDescent="0.2">
      <c r="I163" s="17" t="str">
        <f t="shared" si="25"/>
        <v>B244</v>
      </c>
      <c r="J163">
        <f t="shared" si="26"/>
        <v>244</v>
      </c>
      <c r="K163" s="21">
        <f t="shared" ca="1" si="18"/>
        <v>0</v>
      </c>
      <c r="L163">
        <f t="shared" ca="1" si="19"/>
        <v>0</v>
      </c>
      <c r="M163">
        <f t="shared" ca="1" si="20"/>
        <v>0</v>
      </c>
      <c r="N163">
        <f t="shared" ca="1" si="21"/>
        <v>0</v>
      </c>
      <c r="O163">
        <f t="shared" ca="1" si="22"/>
        <v>0</v>
      </c>
      <c r="P163">
        <f t="shared" ca="1" si="23"/>
        <v>0</v>
      </c>
      <c r="Q163">
        <f t="shared" ca="1" si="24"/>
        <v>0</v>
      </c>
    </row>
    <row r="164" spans="9:17" x14ac:dyDescent="0.2">
      <c r="I164" s="17" t="str">
        <f t="shared" si="25"/>
        <v>B245</v>
      </c>
      <c r="J164">
        <f t="shared" si="26"/>
        <v>245</v>
      </c>
      <c r="K164" s="21">
        <f t="shared" ca="1" si="18"/>
        <v>0</v>
      </c>
      <c r="L164">
        <f t="shared" ca="1" si="19"/>
        <v>0</v>
      </c>
      <c r="M164">
        <f t="shared" ca="1" si="20"/>
        <v>0</v>
      </c>
      <c r="N164">
        <f t="shared" ca="1" si="21"/>
        <v>0</v>
      </c>
      <c r="O164">
        <f t="shared" ca="1" si="22"/>
        <v>0</v>
      </c>
      <c r="P164">
        <f t="shared" ca="1" si="23"/>
        <v>0</v>
      </c>
      <c r="Q164">
        <f t="shared" ca="1" si="24"/>
        <v>0</v>
      </c>
    </row>
    <row r="165" spans="9:17" x14ac:dyDescent="0.2">
      <c r="I165" s="17" t="str">
        <f t="shared" si="25"/>
        <v>B246</v>
      </c>
      <c r="J165">
        <f t="shared" si="26"/>
        <v>246</v>
      </c>
      <c r="K165" s="21">
        <f t="shared" ca="1" si="18"/>
        <v>0</v>
      </c>
      <c r="L165">
        <f t="shared" ca="1" si="19"/>
        <v>0</v>
      </c>
      <c r="M165">
        <f t="shared" ca="1" si="20"/>
        <v>0</v>
      </c>
      <c r="N165">
        <f t="shared" ca="1" si="21"/>
        <v>0</v>
      </c>
      <c r="O165">
        <f t="shared" ca="1" si="22"/>
        <v>0</v>
      </c>
      <c r="P165">
        <f t="shared" ca="1" si="23"/>
        <v>0</v>
      </c>
      <c r="Q165">
        <f t="shared" ca="1" si="24"/>
        <v>0</v>
      </c>
    </row>
    <row r="166" spans="9:17" x14ac:dyDescent="0.2">
      <c r="I166" s="17" t="str">
        <f t="shared" si="25"/>
        <v>B247</v>
      </c>
      <c r="J166">
        <f t="shared" si="26"/>
        <v>247</v>
      </c>
      <c r="K166" s="21">
        <f t="shared" ca="1" si="18"/>
        <v>0</v>
      </c>
      <c r="L166">
        <f t="shared" ca="1" si="19"/>
        <v>0</v>
      </c>
      <c r="M166">
        <f t="shared" ca="1" si="20"/>
        <v>0</v>
      </c>
      <c r="N166">
        <f t="shared" ca="1" si="21"/>
        <v>0</v>
      </c>
      <c r="O166">
        <f t="shared" ca="1" si="22"/>
        <v>0</v>
      </c>
      <c r="P166">
        <f t="shared" ca="1" si="23"/>
        <v>0</v>
      </c>
      <c r="Q166">
        <f t="shared" ca="1" si="24"/>
        <v>0</v>
      </c>
    </row>
    <row r="167" spans="9:17" x14ac:dyDescent="0.2">
      <c r="I167" s="17" t="str">
        <f t="shared" si="25"/>
        <v>B248</v>
      </c>
      <c r="J167">
        <f t="shared" si="26"/>
        <v>248</v>
      </c>
      <c r="K167" s="21">
        <f t="shared" ca="1" si="18"/>
        <v>0</v>
      </c>
      <c r="L167">
        <f t="shared" ca="1" si="19"/>
        <v>0</v>
      </c>
      <c r="M167">
        <f t="shared" ca="1" si="20"/>
        <v>0</v>
      </c>
      <c r="N167">
        <f t="shared" ca="1" si="21"/>
        <v>0</v>
      </c>
      <c r="O167">
        <f t="shared" ca="1" si="22"/>
        <v>0</v>
      </c>
      <c r="P167">
        <f t="shared" ca="1" si="23"/>
        <v>0</v>
      </c>
      <c r="Q167">
        <f t="shared" ca="1" si="24"/>
        <v>0</v>
      </c>
    </row>
    <row r="168" spans="9:17" x14ac:dyDescent="0.2">
      <c r="I168" s="17" t="str">
        <f t="shared" si="25"/>
        <v>B249</v>
      </c>
      <c r="J168">
        <f t="shared" si="26"/>
        <v>249</v>
      </c>
      <c r="K168" s="21">
        <f t="shared" ca="1" si="18"/>
        <v>0</v>
      </c>
      <c r="L168">
        <f t="shared" ca="1" si="19"/>
        <v>0</v>
      </c>
      <c r="M168">
        <f t="shared" ca="1" si="20"/>
        <v>0</v>
      </c>
      <c r="N168">
        <f t="shared" ca="1" si="21"/>
        <v>0</v>
      </c>
      <c r="O168">
        <f t="shared" ca="1" si="22"/>
        <v>0</v>
      </c>
      <c r="P168">
        <f t="shared" ca="1" si="23"/>
        <v>0</v>
      </c>
      <c r="Q168">
        <f t="shared" ca="1" si="24"/>
        <v>0</v>
      </c>
    </row>
    <row r="169" spans="9:17" x14ac:dyDescent="0.2">
      <c r="I169" s="17" t="str">
        <f t="shared" si="25"/>
        <v>B250</v>
      </c>
      <c r="J169">
        <f t="shared" si="26"/>
        <v>250</v>
      </c>
      <c r="K169" s="21">
        <f t="shared" ca="1" si="18"/>
        <v>0</v>
      </c>
      <c r="L169">
        <f t="shared" ca="1" si="19"/>
        <v>0</v>
      </c>
      <c r="M169">
        <f t="shared" ca="1" si="20"/>
        <v>0</v>
      </c>
      <c r="N169">
        <f t="shared" ca="1" si="21"/>
        <v>0</v>
      </c>
      <c r="O169">
        <f t="shared" ca="1" si="22"/>
        <v>0</v>
      </c>
      <c r="P169">
        <f t="shared" ca="1" si="23"/>
        <v>0</v>
      </c>
      <c r="Q169">
        <f t="shared" ca="1" si="24"/>
        <v>0</v>
      </c>
    </row>
    <row r="170" spans="9:17" x14ac:dyDescent="0.2">
      <c r="I170" s="17" t="str">
        <f t="shared" si="25"/>
        <v>B251</v>
      </c>
      <c r="J170">
        <f t="shared" si="26"/>
        <v>251</v>
      </c>
      <c r="K170" s="21">
        <f t="shared" ca="1" si="18"/>
        <v>0</v>
      </c>
      <c r="L170">
        <f t="shared" ca="1" si="19"/>
        <v>0</v>
      </c>
      <c r="M170">
        <f t="shared" ca="1" si="20"/>
        <v>0</v>
      </c>
      <c r="N170">
        <f t="shared" ca="1" si="21"/>
        <v>0</v>
      </c>
      <c r="O170">
        <f t="shared" ca="1" si="22"/>
        <v>0</v>
      </c>
      <c r="P170">
        <f t="shared" ca="1" si="23"/>
        <v>0</v>
      </c>
      <c r="Q170">
        <f t="shared" ca="1" si="24"/>
        <v>0</v>
      </c>
    </row>
    <row r="171" spans="9:17" x14ac:dyDescent="0.2">
      <c r="I171" s="17" t="str">
        <f t="shared" si="25"/>
        <v>B252</v>
      </c>
      <c r="J171">
        <f t="shared" si="26"/>
        <v>252</v>
      </c>
      <c r="K171" s="21">
        <f t="shared" ca="1" si="18"/>
        <v>0</v>
      </c>
      <c r="L171">
        <f t="shared" ca="1" si="19"/>
        <v>0</v>
      </c>
      <c r="M171">
        <f t="shared" ca="1" si="20"/>
        <v>0</v>
      </c>
      <c r="N171">
        <f t="shared" ca="1" si="21"/>
        <v>0</v>
      </c>
      <c r="O171">
        <f t="shared" ca="1" si="22"/>
        <v>0</v>
      </c>
      <c r="P171">
        <f t="shared" ca="1" si="23"/>
        <v>0</v>
      </c>
      <c r="Q171">
        <f t="shared" ca="1" si="24"/>
        <v>0</v>
      </c>
    </row>
    <row r="172" spans="9:17" x14ac:dyDescent="0.2">
      <c r="I172" s="17" t="str">
        <f t="shared" si="25"/>
        <v>B253</v>
      </c>
      <c r="J172">
        <f t="shared" si="26"/>
        <v>253</v>
      </c>
      <c r="K172" s="21">
        <f t="shared" ca="1" si="18"/>
        <v>0</v>
      </c>
      <c r="L172">
        <f t="shared" ca="1" si="19"/>
        <v>0</v>
      </c>
      <c r="M172">
        <f t="shared" ca="1" si="20"/>
        <v>0</v>
      </c>
      <c r="N172">
        <f t="shared" ca="1" si="21"/>
        <v>0</v>
      </c>
      <c r="O172">
        <f t="shared" ca="1" si="22"/>
        <v>0</v>
      </c>
      <c r="P172">
        <f t="shared" ca="1" si="23"/>
        <v>0</v>
      </c>
      <c r="Q172">
        <f t="shared" ca="1" si="24"/>
        <v>0</v>
      </c>
    </row>
    <row r="173" spans="9:17" x14ac:dyDescent="0.2">
      <c r="I173" s="17" t="str">
        <f t="shared" si="25"/>
        <v>B254</v>
      </c>
      <c r="J173">
        <f t="shared" si="26"/>
        <v>254</v>
      </c>
      <c r="K173" s="21">
        <f t="shared" ca="1" si="18"/>
        <v>0</v>
      </c>
      <c r="L173">
        <f t="shared" ca="1" si="19"/>
        <v>0</v>
      </c>
      <c r="M173">
        <f t="shared" ca="1" si="20"/>
        <v>0</v>
      </c>
      <c r="N173">
        <f t="shared" ca="1" si="21"/>
        <v>0</v>
      </c>
      <c r="O173">
        <f t="shared" ca="1" si="22"/>
        <v>0</v>
      </c>
      <c r="P173">
        <f t="shared" ca="1" si="23"/>
        <v>0</v>
      </c>
      <c r="Q173">
        <f t="shared" ca="1" si="24"/>
        <v>0</v>
      </c>
    </row>
    <row r="174" spans="9:17" x14ac:dyDescent="0.2">
      <c r="I174" s="17" t="str">
        <f t="shared" si="25"/>
        <v>B255</v>
      </c>
      <c r="J174">
        <f t="shared" si="26"/>
        <v>255</v>
      </c>
      <c r="K174" s="21">
        <f t="shared" ca="1" si="18"/>
        <v>0</v>
      </c>
      <c r="L174">
        <f t="shared" ca="1" si="19"/>
        <v>0</v>
      </c>
      <c r="M174">
        <f t="shared" ca="1" si="20"/>
        <v>0</v>
      </c>
      <c r="N174">
        <f t="shared" ca="1" si="21"/>
        <v>0</v>
      </c>
      <c r="O174">
        <f t="shared" ca="1" si="22"/>
        <v>0</v>
      </c>
      <c r="P174">
        <f t="shared" ca="1" si="23"/>
        <v>0</v>
      </c>
      <c r="Q174">
        <f t="shared" ca="1" si="24"/>
        <v>0</v>
      </c>
    </row>
    <row r="175" spans="9:17" x14ac:dyDescent="0.2">
      <c r="I175" s="17" t="str">
        <f t="shared" si="25"/>
        <v>B256</v>
      </c>
      <c r="J175">
        <f t="shared" si="26"/>
        <v>256</v>
      </c>
      <c r="K175" s="21">
        <f t="shared" ca="1" si="18"/>
        <v>0</v>
      </c>
      <c r="L175">
        <f t="shared" ca="1" si="19"/>
        <v>0</v>
      </c>
      <c r="M175">
        <f t="shared" ca="1" si="20"/>
        <v>0</v>
      </c>
      <c r="N175">
        <f t="shared" ca="1" si="21"/>
        <v>0</v>
      </c>
      <c r="O175">
        <f t="shared" ca="1" si="22"/>
        <v>0</v>
      </c>
      <c r="P175">
        <f t="shared" ca="1" si="23"/>
        <v>0</v>
      </c>
      <c r="Q175">
        <f t="shared" ca="1" si="24"/>
        <v>0</v>
      </c>
    </row>
    <row r="176" spans="9:17" x14ac:dyDescent="0.2">
      <c r="I176" s="17" t="str">
        <f t="shared" si="25"/>
        <v>B257</v>
      </c>
      <c r="J176">
        <f t="shared" si="26"/>
        <v>257</v>
      </c>
      <c r="K176" s="21">
        <f t="shared" ca="1" si="18"/>
        <v>0</v>
      </c>
      <c r="L176">
        <f t="shared" ca="1" si="19"/>
        <v>0</v>
      </c>
      <c r="M176">
        <f t="shared" ca="1" si="20"/>
        <v>0</v>
      </c>
      <c r="N176">
        <f t="shared" ca="1" si="21"/>
        <v>0</v>
      </c>
      <c r="O176">
        <f t="shared" ca="1" si="22"/>
        <v>0</v>
      </c>
      <c r="P176">
        <f t="shared" ca="1" si="23"/>
        <v>0</v>
      </c>
      <c r="Q176">
        <f t="shared" ca="1" si="24"/>
        <v>0</v>
      </c>
    </row>
    <row r="177" spans="9:17" x14ac:dyDescent="0.2">
      <c r="I177" s="17" t="str">
        <f t="shared" si="25"/>
        <v>B258</v>
      </c>
      <c r="J177">
        <f t="shared" si="26"/>
        <v>258</v>
      </c>
      <c r="K177" s="21">
        <f t="shared" ca="1" si="18"/>
        <v>0</v>
      </c>
      <c r="L177">
        <f t="shared" ca="1" si="19"/>
        <v>0</v>
      </c>
      <c r="M177">
        <f t="shared" ca="1" si="20"/>
        <v>0</v>
      </c>
      <c r="N177">
        <f t="shared" ca="1" si="21"/>
        <v>0</v>
      </c>
      <c r="O177">
        <f t="shared" ca="1" si="22"/>
        <v>0</v>
      </c>
      <c r="P177">
        <f t="shared" ca="1" si="23"/>
        <v>0</v>
      </c>
      <c r="Q177">
        <f t="shared" ca="1" si="24"/>
        <v>0</v>
      </c>
    </row>
    <row r="178" spans="9:17" x14ac:dyDescent="0.2">
      <c r="I178" s="17" t="str">
        <f t="shared" si="25"/>
        <v>B259</v>
      </c>
      <c r="J178">
        <f t="shared" si="26"/>
        <v>259</v>
      </c>
      <c r="K178" s="21">
        <f t="shared" ca="1" si="18"/>
        <v>0</v>
      </c>
      <c r="L178">
        <f t="shared" ca="1" si="19"/>
        <v>0</v>
      </c>
      <c r="M178">
        <f t="shared" ca="1" si="20"/>
        <v>0</v>
      </c>
      <c r="N178">
        <f t="shared" ca="1" si="21"/>
        <v>0</v>
      </c>
      <c r="O178">
        <f t="shared" ca="1" si="22"/>
        <v>0</v>
      </c>
      <c r="P178">
        <f t="shared" ca="1" si="23"/>
        <v>0</v>
      </c>
      <c r="Q178">
        <f t="shared" ca="1" si="24"/>
        <v>0</v>
      </c>
    </row>
    <row r="179" spans="9:17" x14ac:dyDescent="0.2">
      <c r="I179" s="17" t="str">
        <f t="shared" si="25"/>
        <v>B260</v>
      </c>
      <c r="J179">
        <f t="shared" si="26"/>
        <v>260</v>
      </c>
      <c r="K179" s="21">
        <f t="shared" ca="1" si="18"/>
        <v>0</v>
      </c>
      <c r="L179">
        <f t="shared" ca="1" si="19"/>
        <v>0</v>
      </c>
      <c r="M179">
        <f t="shared" ca="1" si="20"/>
        <v>0</v>
      </c>
      <c r="N179">
        <f t="shared" ca="1" si="21"/>
        <v>0</v>
      </c>
      <c r="O179">
        <f t="shared" ca="1" si="22"/>
        <v>0</v>
      </c>
      <c r="P179">
        <f t="shared" ca="1" si="23"/>
        <v>0</v>
      </c>
      <c r="Q179">
        <f t="shared" ca="1" si="24"/>
        <v>0</v>
      </c>
    </row>
    <row r="180" spans="9:17" x14ac:dyDescent="0.2">
      <c r="I180" s="17" t="str">
        <f t="shared" si="25"/>
        <v>B261</v>
      </c>
      <c r="J180">
        <f t="shared" si="26"/>
        <v>261</v>
      </c>
      <c r="K180" s="21">
        <f t="shared" ca="1" si="18"/>
        <v>0</v>
      </c>
      <c r="L180">
        <f t="shared" ca="1" si="19"/>
        <v>0</v>
      </c>
      <c r="M180">
        <f t="shared" ca="1" si="20"/>
        <v>0</v>
      </c>
      <c r="N180">
        <f t="shared" ca="1" si="21"/>
        <v>0</v>
      </c>
      <c r="O180">
        <f t="shared" ca="1" si="22"/>
        <v>0</v>
      </c>
      <c r="P180">
        <f t="shared" ca="1" si="23"/>
        <v>0</v>
      </c>
      <c r="Q180">
        <f t="shared" ca="1" si="24"/>
        <v>0</v>
      </c>
    </row>
    <row r="181" spans="9:17" x14ac:dyDescent="0.2">
      <c r="I181" s="17" t="str">
        <f t="shared" si="25"/>
        <v>B262</v>
      </c>
      <c r="J181">
        <f t="shared" si="26"/>
        <v>262</v>
      </c>
      <c r="K181" s="21">
        <f t="shared" ca="1" si="18"/>
        <v>0</v>
      </c>
      <c r="L181">
        <f t="shared" ca="1" si="19"/>
        <v>0</v>
      </c>
      <c r="M181">
        <f t="shared" ca="1" si="20"/>
        <v>0</v>
      </c>
      <c r="N181">
        <f t="shared" ca="1" si="21"/>
        <v>0</v>
      </c>
      <c r="O181">
        <f t="shared" ca="1" si="22"/>
        <v>0</v>
      </c>
      <c r="P181">
        <f t="shared" ca="1" si="23"/>
        <v>0</v>
      </c>
      <c r="Q181">
        <f t="shared" ca="1" si="24"/>
        <v>0</v>
      </c>
    </row>
    <row r="182" spans="9:17" x14ac:dyDescent="0.2">
      <c r="I182" s="17" t="str">
        <f t="shared" si="25"/>
        <v>B263</v>
      </c>
      <c r="J182">
        <f t="shared" si="26"/>
        <v>263</v>
      </c>
      <c r="K182" s="21">
        <f t="shared" ca="1" si="18"/>
        <v>0</v>
      </c>
      <c r="L182">
        <f t="shared" ca="1" si="19"/>
        <v>0</v>
      </c>
      <c r="M182">
        <f t="shared" ca="1" si="20"/>
        <v>0</v>
      </c>
      <c r="N182">
        <f t="shared" ca="1" si="21"/>
        <v>0</v>
      </c>
      <c r="O182">
        <f t="shared" ca="1" si="22"/>
        <v>0</v>
      </c>
      <c r="P182">
        <f t="shared" ca="1" si="23"/>
        <v>0</v>
      </c>
      <c r="Q182">
        <f t="shared" ca="1" si="24"/>
        <v>0</v>
      </c>
    </row>
    <row r="183" spans="9:17" x14ac:dyDescent="0.2">
      <c r="I183" s="17" t="str">
        <f t="shared" si="25"/>
        <v>B264</v>
      </c>
      <c r="J183">
        <f t="shared" si="26"/>
        <v>264</v>
      </c>
      <c r="K183" s="21">
        <f t="shared" ca="1" si="18"/>
        <v>0</v>
      </c>
      <c r="L183">
        <f t="shared" ca="1" si="19"/>
        <v>0</v>
      </c>
      <c r="M183">
        <f t="shared" ca="1" si="20"/>
        <v>0</v>
      </c>
      <c r="N183">
        <f t="shared" ca="1" si="21"/>
        <v>0</v>
      </c>
      <c r="O183">
        <f t="shared" ca="1" si="22"/>
        <v>0</v>
      </c>
      <c r="P183">
        <f t="shared" ca="1" si="23"/>
        <v>0</v>
      </c>
      <c r="Q183">
        <f t="shared" ca="1" si="24"/>
        <v>0</v>
      </c>
    </row>
    <row r="184" spans="9:17" x14ac:dyDescent="0.2">
      <c r="I184" s="17" t="str">
        <f t="shared" si="25"/>
        <v>B265</v>
      </c>
      <c r="J184">
        <f t="shared" si="26"/>
        <v>265</v>
      </c>
      <c r="K184" s="21">
        <f t="shared" ca="1" si="18"/>
        <v>0</v>
      </c>
      <c r="L184">
        <f t="shared" ca="1" si="19"/>
        <v>0</v>
      </c>
      <c r="M184">
        <f t="shared" ca="1" si="20"/>
        <v>0</v>
      </c>
      <c r="N184">
        <f t="shared" ca="1" si="21"/>
        <v>0</v>
      </c>
      <c r="O184">
        <f t="shared" ca="1" si="22"/>
        <v>0</v>
      </c>
      <c r="P184">
        <f t="shared" ca="1" si="23"/>
        <v>0</v>
      </c>
      <c r="Q184">
        <f t="shared" ca="1" si="24"/>
        <v>0</v>
      </c>
    </row>
    <row r="185" spans="9:17" x14ac:dyDescent="0.2">
      <c r="I185" s="17" t="str">
        <f t="shared" si="25"/>
        <v>B266</v>
      </c>
      <c r="J185">
        <f t="shared" si="26"/>
        <v>266</v>
      </c>
      <c r="K185" s="21">
        <f t="shared" ca="1" si="18"/>
        <v>0</v>
      </c>
      <c r="L185">
        <f t="shared" ca="1" si="19"/>
        <v>0</v>
      </c>
      <c r="M185">
        <f t="shared" ca="1" si="20"/>
        <v>0</v>
      </c>
      <c r="N185">
        <f t="shared" ca="1" si="21"/>
        <v>0</v>
      </c>
      <c r="O185">
        <f t="shared" ca="1" si="22"/>
        <v>0</v>
      </c>
      <c r="P185">
        <f t="shared" ca="1" si="23"/>
        <v>0</v>
      </c>
      <c r="Q185">
        <f t="shared" ca="1" si="24"/>
        <v>0</v>
      </c>
    </row>
    <row r="186" spans="9:17" x14ac:dyDescent="0.2">
      <c r="I186" s="17" t="str">
        <f t="shared" si="25"/>
        <v>B267</v>
      </c>
      <c r="J186">
        <f t="shared" si="26"/>
        <v>267</v>
      </c>
      <c r="K186" s="21">
        <f t="shared" ca="1" si="18"/>
        <v>0</v>
      </c>
      <c r="L186">
        <f t="shared" ca="1" si="19"/>
        <v>0</v>
      </c>
      <c r="M186">
        <f t="shared" ca="1" si="20"/>
        <v>0</v>
      </c>
      <c r="N186">
        <f t="shared" ca="1" si="21"/>
        <v>0</v>
      </c>
      <c r="O186">
        <f t="shared" ca="1" si="22"/>
        <v>0</v>
      </c>
      <c r="P186">
        <f t="shared" ca="1" si="23"/>
        <v>0</v>
      </c>
      <c r="Q186">
        <f t="shared" ca="1" si="24"/>
        <v>0</v>
      </c>
    </row>
    <row r="187" spans="9:17" x14ac:dyDescent="0.2">
      <c r="I187" s="17" t="str">
        <f t="shared" si="25"/>
        <v>B268</v>
      </c>
      <c r="J187">
        <f t="shared" si="26"/>
        <v>268</v>
      </c>
      <c r="K187" s="21">
        <f t="shared" ca="1" si="18"/>
        <v>0</v>
      </c>
      <c r="L187">
        <f t="shared" ca="1" si="19"/>
        <v>0</v>
      </c>
      <c r="M187">
        <f t="shared" ca="1" si="20"/>
        <v>0</v>
      </c>
      <c r="N187">
        <f t="shared" ca="1" si="21"/>
        <v>0</v>
      </c>
      <c r="O187">
        <f t="shared" ca="1" si="22"/>
        <v>0</v>
      </c>
      <c r="P187">
        <f t="shared" ca="1" si="23"/>
        <v>0</v>
      </c>
      <c r="Q187">
        <f t="shared" ca="1" si="24"/>
        <v>0</v>
      </c>
    </row>
    <row r="188" spans="9:17" x14ac:dyDescent="0.2">
      <c r="I188" s="17" t="str">
        <f t="shared" si="25"/>
        <v>B269</v>
      </c>
      <c r="J188">
        <f t="shared" si="26"/>
        <v>269</v>
      </c>
      <c r="K188" s="21">
        <f t="shared" ca="1" si="18"/>
        <v>0</v>
      </c>
      <c r="L188">
        <f t="shared" ca="1" si="19"/>
        <v>0</v>
      </c>
      <c r="M188">
        <f t="shared" ca="1" si="20"/>
        <v>0</v>
      </c>
      <c r="N188">
        <f t="shared" ca="1" si="21"/>
        <v>0</v>
      </c>
      <c r="O188">
        <f t="shared" ca="1" si="22"/>
        <v>0</v>
      </c>
      <c r="P188">
        <f t="shared" ca="1" si="23"/>
        <v>0</v>
      </c>
      <c r="Q188">
        <f t="shared" ca="1" si="24"/>
        <v>0</v>
      </c>
    </row>
    <row r="189" spans="9:17" x14ac:dyDescent="0.2">
      <c r="I189" s="17" t="str">
        <f t="shared" si="25"/>
        <v>B270</v>
      </c>
      <c r="J189">
        <f t="shared" si="26"/>
        <v>270</v>
      </c>
      <c r="K189" s="21">
        <f t="shared" ca="1" si="18"/>
        <v>0</v>
      </c>
      <c r="L189">
        <f t="shared" ca="1" si="19"/>
        <v>0</v>
      </c>
      <c r="M189">
        <f t="shared" ca="1" si="20"/>
        <v>0</v>
      </c>
      <c r="N189">
        <f t="shared" ca="1" si="21"/>
        <v>0</v>
      </c>
      <c r="O189">
        <f t="shared" ca="1" si="22"/>
        <v>0</v>
      </c>
      <c r="P189">
        <f t="shared" ca="1" si="23"/>
        <v>0</v>
      </c>
      <c r="Q189">
        <f t="shared" ca="1" si="24"/>
        <v>0</v>
      </c>
    </row>
    <row r="190" spans="9:17" x14ac:dyDescent="0.2">
      <c r="I190" s="17" t="str">
        <f t="shared" si="25"/>
        <v>B271</v>
      </c>
      <c r="J190">
        <f t="shared" si="26"/>
        <v>271</v>
      </c>
      <c r="K190" s="21">
        <f t="shared" ca="1" si="18"/>
        <v>0</v>
      </c>
      <c r="L190">
        <f t="shared" ca="1" si="19"/>
        <v>0</v>
      </c>
      <c r="M190">
        <f t="shared" ca="1" si="20"/>
        <v>0</v>
      </c>
      <c r="N190">
        <f t="shared" ca="1" si="21"/>
        <v>0</v>
      </c>
      <c r="O190">
        <f t="shared" ca="1" si="22"/>
        <v>0</v>
      </c>
      <c r="P190">
        <f t="shared" ca="1" si="23"/>
        <v>0</v>
      </c>
      <c r="Q190">
        <f t="shared" ca="1" si="24"/>
        <v>0</v>
      </c>
    </row>
    <row r="191" spans="9:17" x14ac:dyDescent="0.2">
      <c r="I191" s="17" t="str">
        <f t="shared" si="25"/>
        <v>B272</v>
      </c>
      <c r="J191">
        <f t="shared" si="26"/>
        <v>272</v>
      </c>
      <c r="K191" s="21">
        <f t="shared" ca="1" si="18"/>
        <v>0</v>
      </c>
      <c r="L191">
        <f t="shared" ca="1" si="19"/>
        <v>0</v>
      </c>
      <c r="M191">
        <f t="shared" ca="1" si="20"/>
        <v>0</v>
      </c>
      <c r="N191">
        <f t="shared" ca="1" si="21"/>
        <v>0</v>
      </c>
      <c r="O191">
        <f t="shared" ca="1" si="22"/>
        <v>0</v>
      </c>
      <c r="P191">
        <f t="shared" ca="1" si="23"/>
        <v>0</v>
      </c>
      <c r="Q191">
        <f t="shared" ca="1" si="24"/>
        <v>0</v>
      </c>
    </row>
    <row r="192" spans="9:17" x14ac:dyDescent="0.2">
      <c r="I192" s="17" t="str">
        <f t="shared" si="25"/>
        <v>B273</v>
      </c>
      <c r="J192">
        <f t="shared" si="26"/>
        <v>273</v>
      </c>
      <c r="K192" s="21">
        <f t="shared" ca="1" si="18"/>
        <v>0</v>
      </c>
      <c r="L192">
        <f t="shared" ca="1" si="19"/>
        <v>0</v>
      </c>
      <c r="M192">
        <f t="shared" ca="1" si="20"/>
        <v>0</v>
      </c>
      <c r="N192">
        <f t="shared" ca="1" si="21"/>
        <v>0</v>
      </c>
      <c r="O192">
        <f t="shared" ca="1" si="22"/>
        <v>0</v>
      </c>
      <c r="P192">
        <f t="shared" ca="1" si="23"/>
        <v>0</v>
      </c>
      <c r="Q192">
        <f t="shared" ca="1" si="24"/>
        <v>0</v>
      </c>
    </row>
    <row r="193" spans="9:17" x14ac:dyDescent="0.2">
      <c r="I193" s="17" t="str">
        <f t="shared" si="25"/>
        <v>B274</v>
      </c>
      <c r="J193">
        <f t="shared" si="26"/>
        <v>274</v>
      </c>
      <c r="K193" s="21">
        <f t="shared" ca="1" si="18"/>
        <v>0</v>
      </c>
      <c r="L193">
        <f t="shared" ca="1" si="19"/>
        <v>0</v>
      </c>
      <c r="M193">
        <f t="shared" ca="1" si="20"/>
        <v>0</v>
      </c>
      <c r="N193">
        <f t="shared" ca="1" si="21"/>
        <v>0</v>
      </c>
      <c r="O193">
        <f t="shared" ca="1" si="22"/>
        <v>0</v>
      </c>
      <c r="P193">
        <f t="shared" ca="1" si="23"/>
        <v>0</v>
      </c>
      <c r="Q193">
        <f t="shared" ca="1" si="24"/>
        <v>0</v>
      </c>
    </row>
    <row r="194" spans="9:17" x14ac:dyDescent="0.2">
      <c r="I194" s="17" t="str">
        <f t="shared" si="25"/>
        <v>B275</v>
      </c>
      <c r="J194">
        <f t="shared" si="26"/>
        <v>275</v>
      </c>
      <c r="K194" s="21">
        <f t="shared" ca="1" si="18"/>
        <v>0</v>
      </c>
      <c r="L194">
        <f t="shared" ca="1" si="19"/>
        <v>0</v>
      </c>
      <c r="M194">
        <f t="shared" ca="1" si="20"/>
        <v>0</v>
      </c>
      <c r="N194">
        <f t="shared" ca="1" si="21"/>
        <v>0</v>
      </c>
      <c r="O194">
        <f t="shared" ca="1" si="22"/>
        <v>0</v>
      </c>
      <c r="P194">
        <f t="shared" ca="1" si="23"/>
        <v>0</v>
      </c>
      <c r="Q194">
        <f t="shared" ca="1" si="24"/>
        <v>0</v>
      </c>
    </row>
    <row r="195" spans="9:17" x14ac:dyDescent="0.2">
      <c r="I195" s="17" t="str">
        <f t="shared" si="25"/>
        <v>B276</v>
      </c>
      <c r="J195">
        <f t="shared" si="26"/>
        <v>276</v>
      </c>
      <c r="K195" s="21">
        <f t="shared" ref="K195:K209" ca="1" si="27">+INDIRECT(I195,TRUE)</f>
        <v>0</v>
      </c>
      <c r="L195">
        <f t="shared" ref="L195:L209" ca="1" si="28">+INDIRECT("C"&amp;J195,TRUE)</f>
        <v>0</v>
      </c>
      <c r="M195">
        <f t="shared" ref="M195:M209" ca="1" si="29">+INDIRECT("D"&amp;J195,TRUE)</f>
        <v>0</v>
      </c>
      <c r="N195">
        <f t="shared" ref="N195:N209" ca="1" si="30">+INDIRECT("e"&amp;J195,TRUE)</f>
        <v>0</v>
      </c>
      <c r="O195">
        <f t="shared" ref="O195:O209" ca="1" si="31">+INDIRECT("f"&amp;J195,TRUE)</f>
        <v>0</v>
      </c>
      <c r="P195">
        <f t="shared" ref="P195:P209" ca="1" si="32">+INDIRECT("g"&amp;J195,TRUE)</f>
        <v>0</v>
      </c>
      <c r="Q195">
        <f t="shared" ref="Q195:Q209" ca="1" si="33">+INDIRECT("h"&amp;J195,TRUE)</f>
        <v>0</v>
      </c>
    </row>
    <row r="196" spans="9:17" x14ac:dyDescent="0.2">
      <c r="I196" s="17" t="str">
        <f t="shared" ref="I196:I209" si="34">+"B"&amp;(J195+1)</f>
        <v>B277</v>
      </c>
      <c r="J196">
        <f t="shared" ref="J196:J209" si="35">+J195+1</f>
        <v>277</v>
      </c>
      <c r="K196" s="21">
        <f t="shared" ca="1" si="27"/>
        <v>0</v>
      </c>
      <c r="L196">
        <f t="shared" ca="1" si="28"/>
        <v>0</v>
      </c>
      <c r="M196">
        <f t="shared" ca="1" si="29"/>
        <v>0</v>
      </c>
      <c r="N196">
        <f t="shared" ca="1" si="30"/>
        <v>0</v>
      </c>
      <c r="O196">
        <f t="shared" ca="1" si="31"/>
        <v>0</v>
      </c>
      <c r="P196">
        <f t="shared" ca="1" si="32"/>
        <v>0</v>
      </c>
      <c r="Q196">
        <f t="shared" ca="1" si="33"/>
        <v>0</v>
      </c>
    </row>
    <row r="197" spans="9:17" x14ac:dyDescent="0.2">
      <c r="I197" s="17" t="str">
        <f t="shared" si="34"/>
        <v>B278</v>
      </c>
      <c r="J197">
        <f t="shared" si="35"/>
        <v>278</v>
      </c>
      <c r="K197" s="21">
        <f t="shared" ca="1" si="27"/>
        <v>0</v>
      </c>
      <c r="L197">
        <f t="shared" ca="1" si="28"/>
        <v>0</v>
      </c>
      <c r="M197">
        <f t="shared" ca="1" si="29"/>
        <v>0</v>
      </c>
      <c r="N197">
        <f t="shared" ca="1" si="30"/>
        <v>0</v>
      </c>
      <c r="O197">
        <f t="shared" ca="1" si="31"/>
        <v>0</v>
      </c>
      <c r="P197">
        <f t="shared" ca="1" si="32"/>
        <v>0</v>
      </c>
      <c r="Q197">
        <f t="shared" ca="1" si="33"/>
        <v>0</v>
      </c>
    </row>
    <row r="198" spans="9:17" x14ac:dyDescent="0.2">
      <c r="I198" s="17" t="str">
        <f t="shared" si="34"/>
        <v>B279</v>
      </c>
      <c r="J198">
        <f t="shared" si="35"/>
        <v>279</v>
      </c>
      <c r="K198" s="21">
        <f t="shared" ca="1" si="27"/>
        <v>0</v>
      </c>
      <c r="L198">
        <f t="shared" ca="1" si="28"/>
        <v>0</v>
      </c>
      <c r="M198">
        <f t="shared" ca="1" si="29"/>
        <v>0</v>
      </c>
      <c r="N198">
        <f t="shared" ca="1" si="30"/>
        <v>0</v>
      </c>
      <c r="O198">
        <f t="shared" ca="1" si="31"/>
        <v>0</v>
      </c>
      <c r="P198">
        <f t="shared" ca="1" si="32"/>
        <v>0</v>
      </c>
      <c r="Q198">
        <f t="shared" ca="1" si="33"/>
        <v>0</v>
      </c>
    </row>
    <row r="199" spans="9:17" x14ac:dyDescent="0.2">
      <c r="I199" s="17" t="str">
        <f t="shared" si="34"/>
        <v>B280</v>
      </c>
      <c r="J199">
        <f t="shared" si="35"/>
        <v>280</v>
      </c>
      <c r="K199" s="21">
        <f t="shared" ca="1" si="27"/>
        <v>0</v>
      </c>
      <c r="L199">
        <f t="shared" ca="1" si="28"/>
        <v>0</v>
      </c>
      <c r="M199">
        <f t="shared" ca="1" si="29"/>
        <v>0</v>
      </c>
      <c r="N199">
        <f t="shared" ca="1" si="30"/>
        <v>0</v>
      </c>
      <c r="O199">
        <f t="shared" ca="1" si="31"/>
        <v>0</v>
      </c>
      <c r="P199">
        <f t="shared" ca="1" si="32"/>
        <v>0</v>
      </c>
      <c r="Q199">
        <f t="shared" ca="1" si="33"/>
        <v>0</v>
      </c>
    </row>
    <row r="200" spans="9:17" x14ac:dyDescent="0.2">
      <c r="I200" s="17" t="str">
        <f t="shared" si="34"/>
        <v>B281</v>
      </c>
      <c r="J200">
        <f t="shared" si="35"/>
        <v>281</v>
      </c>
      <c r="K200" s="21">
        <f t="shared" ca="1" si="27"/>
        <v>0</v>
      </c>
      <c r="L200">
        <f t="shared" ca="1" si="28"/>
        <v>0</v>
      </c>
      <c r="M200">
        <f t="shared" ca="1" si="29"/>
        <v>0</v>
      </c>
      <c r="N200">
        <f t="shared" ca="1" si="30"/>
        <v>0</v>
      </c>
      <c r="O200">
        <f t="shared" ca="1" si="31"/>
        <v>0</v>
      </c>
      <c r="P200">
        <f t="shared" ca="1" si="32"/>
        <v>0</v>
      </c>
      <c r="Q200">
        <f t="shared" ca="1" si="33"/>
        <v>0</v>
      </c>
    </row>
    <row r="201" spans="9:17" x14ac:dyDescent="0.2">
      <c r="I201" s="17" t="str">
        <f t="shared" si="34"/>
        <v>B282</v>
      </c>
      <c r="J201">
        <f t="shared" si="35"/>
        <v>282</v>
      </c>
      <c r="K201" s="21">
        <f t="shared" ca="1" si="27"/>
        <v>0</v>
      </c>
      <c r="L201">
        <f t="shared" ca="1" si="28"/>
        <v>0</v>
      </c>
      <c r="M201">
        <f t="shared" ca="1" si="29"/>
        <v>0</v>
      </c>
      <c r="N201">
        <f t="shared" ca="1" si="30"/>
        <v>0</v>
      </c>
      <c r="O201">
        <f t="shared" ca="1" si="31"/>
        <v>0</v>
      </c>
      <c r="P201">
        <f t="shared" ca="1" si="32"/>
        <v>0</v>
      </c>
      <c r="Q201">
        <f t="shared" ca="1" si="33"/>
        <v>0</v>
      </c>
    </row>
    <row r="202" spans="9:17" x14ac:dyDescent="0.2">
      <c r="I202" s="17" t="str">
        <f t="shared" si="34"/>
        <v>B283</v>
      </c>
      <c r="J202">
        <f t="shared" si="35"/>
        <v>283</v>
      </c>
      <c r="K202" s="21">
        <f t="shared" ca="1" si="27"/>
        <v>0</v>
      </c>
      <c r="L202">
        <f t="shared" ca="1" si="28"/>
        <v>0</v>
      </c>
      <c r="M202">
        <f t="shared" ca="1" si="29"/>
        <v>0</v>
      </c>
      <c r="N202">
        <f t="shared" ca="1" si="30"/>
        <v>0</v>
      </c>
      <c r="O202">
        <f t="shared" ca="1" si="31"/>
        <v>0</v>
      </c>
      <c r="P202">
        <f t="shared" ca="1" si="32"/>
        <v>0</v>
      </c>
      <c r="Q202">
        <f t="shared" ca="1" si="33"/>
        <v>0</v>
      </c>
    </row>
    <row r="203" spans="9:17" x14ac:dyDescent="0.2">
      <c r="I203" s="17" t="str">
        <f t="shared" si="34"/>
        <v>B284</v>
      </c>
      <c r="J203">
        <f t="shared" si="35"/>
        <v>284</v>
      </c>
      <c r="K203" s="21">
        <f t="shared" ca="1" si="27"/>
        <v>0</v>
      </c>
      <c r="L203">
        <f t="shared" ca="1" si="28"/>
        <v>0</v>
      </c>
      <c r="M203">
        <f t="shared" ca="1" si="29"/>
        <v>0</v>
      </c>
      <c r="N203">
        <f t="shared" ca="1" si="30"/>
        <v>0</v>
      </c>
      <c r="O203">
        <f t="shared" ca="1" si="31"/>
        <v>0</v>
      </c>
      <c r="P203">
        <f t="shared" ca="1" si="32"/>
        <v>0</v>
      </c>
      <c r="Q203">
        <f t="shared" ca="1" si="33"/>
        <v>0</v>
      </c>
    </row>
    <row r="204" spans="9:17" x14ac:dyDescent="0.2">
      <c r="I204" s="17" t="str">
        <f t="shared" si="34"/>
        <v>B285</v>
      </c>
      <c r="J204">
        <f t="shared" si="35"/>
        <v>285</v>
      </c>
      <c r="K204" s="21">
        <f t="shared" ca="1" si="27"/>
        <v>0</v>
      </c>
      <c r="L204">
        <f t="shared" ca="1" si="28"/>
        <v>0</v>
      </c>
      <c r="M204">
        <f t="shared" ca="1" si="29"/>
        <v>0</v>
      </c>
      <c r="N204">
        <f t="shared" ca="1" si="30"/>
        <v>0</v>
      </c>
      <c r="O204">
        <f t="shared" ca="1" si="31"/>
        <v>0</v>
      </c>
      <c r="P204">
        <f t="shared" ca="1" si="32"/>
        <v>0</v>
      </c>
      <c r="Q204">
        <f t="shared" ca="1" si="33"/>
        <v>0</v>
      </c>
    </row>
    <row r="205" spans="9:17" x14ac:dyDescent="0.2">
      <c r="I205" s="17" t="str">
        <f t="shared" si="34"/>
        <v>B286</v>
      </c>
      <c r="J205">
        <f t="shared" si="35"/>
        <v>286</v>
      </c>
      <c r="K205" s="21">
        <f t="shared" ca="1" si="27"/>
        <v>0</v>
      </c>
      <c r="L205">
        <f t="shared" ca="1" si="28"/>
        <v>0</v>
      </c>
      <c r="M205">
        <f t="shared" ca="1" si="29"/>
        <v>0</v>
      </c>
      <c r="N205">
        <f t="shared" ca="1" si="30"/>
        <v>0</v>
      </c>
      <c r="O205">
        <f t="shared" ca="1" si="31"/>
        <v>0</v>
      </c>
      <c r="P205">
        <f t="shared" ca="1" si="32"/>
        <v>0</v>
      </c>
      <c r="Q205">
        <f t="shared" ca="1" si="33"/>
        <v>0</v>
      </c>
    </row>
    <row r="206" spans="9:17" x14ac:dyDescent="0.2">
      <c r="I206" s="17" t="str">
        <f t="shared" si="34"/>
        <v>B287</v>
      </c>
      <c r="J206">
        <f t="shared" si="35"/>
        <v>287</v>
      </c>
      <c r="K206" s="21">
        <f t="shared" ca="1" si="27"/>
        <v>0</v>
      </c>
      <c r="L206">
        <f t="shared" ca="1" si="28"/>
        <v>0</v>
      </c>
      <c r="M206">
        <f t="shared" ca="1" si="29"/>
        <v>0</v>
      </c>
      <c r="N206">
        <f t="shared" ca="1" si="30"/>
        <v>0</v>
      </c>
      <c r="O206">
        <f t="shared" ca="1" si="31"/>
        <v>0</v>
      </c>
      <c r="P206">
        <f t="shared" ca="1" si="32"/>
        <v>0</v>
      </c>
      <c r="Q206">
        <f t="shared" ca="1" si="33"/>
        <v>0</v>
      </c>
    </row>
    <row r="207" spans="9:17" x14ac:dyDescent="0.2">
      <c r="I207" s="17" t="str">
        <f t="shared" si="34"/>
        <v>B288</v>
      </c>
      <c r="J207">
        <f t="shared" si="35"/>
        <v>288</v>
      </c>
      <c r="K207" s="21">
        <f t="shared" ca="1" si="27"/>
        <v>0</v>
      </c>
      <c r="L207">
        <f t="shared" ca="1" si="28"/>
        <v>0</v>
      </c>
      <c r="M207">
        <f t="shared" ca="1" si="29"/>
        <v>0</v>
      </c>
      <c r="N207">
        <f t="shared" ca="1" si="30"/>
        <v>0</v>
      </c>
      <c r="O207">
        <f t="shared" ca="1" si="31"/>
        <v>0</v>
      </c>
      <c r="P207">
        <f t="shared" ca="1" si="32"/>
        <v>0</v>
      </c>
      <c r="Q207">
        <f t="shared" ca="1" si="33"/>
        <v>0</v>
      </c>
    </row>
    <row r="208" spans="9:17" x14ac:dyDescent="0.2">
      <c r="I208" s="17" t="str">
        <f t="shared" si="34"/>
        <v>B289</v>
      </c>
      <c r="J208">
        <f t="shared" si="35"/>
        <v>289</v>
      </c>
      <c r="K208" s="21">
        <f t="shared" ca="1" si="27"/>
        <v>0</v>
      </c>
      <c r="L208">
        <f t="shared" ca="1" si="28"/>
        <v>0</v>
      </c>
      <c r="M208">
        <f t="shared" ca="1" si="29"/>
        <v>0</v>
      </c>
      <c r="N208">
        <f t="shared" ca="1" si="30"/>
        <v>0</v>
      </c>
      <c r="O208">
        <f t="shared" ca="1" si="31"/>
        <v>0</v>
      </c>
      <c r="P208">
        <f t="shared" ca="1" si="32"/>
        <v>0</v>
      </c>
      <c r="Q208">
        <f t="shared" ca="1" si="33"/>
        <v>0</v>
      </c>
    </row>
    <row r="209" spans="9:17" x14ac:dyDescent="0.2">
      <c r="I209" s="17" t="str">
        <f t="shared" si="34"/>
        <v>B290</v>
      </c>
      <c r="J209">
        <f t="shared" si="35"/>
        <v>290</v>
      </c>
      <c r="K209" s="21">
        <f t="shared" ca="1" si="27"/>
        <v>0</v>
      </c>
      <c r="L209">
        <f t="shared" ca="1" si="28"/>
        <v>0</v>
      </c>
      <c r="M209">
        <f t="shared" ca="1" si="29"/>
        <v>0</v>
      </c>
      <c r="N209">
        <f t="shared" ca="1" si="30"/>
        <v>0</v>
      </c>
      <c r="O209">
        <f t="shared" ca="1" si="31"/>
        <v>0</v>
      </c>
      <c r="P209">
        <f t="shared" ca="1" si="32"/>
        <v>0</v>
      </c>
      <c r="Q209">
        <f t="shared" ca="1" si="33"/>
        <v>0</v>
      </c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workbookViewId="0">
      <selection activeCell="B58" sqref="B58"/>
    </sheetView>
  </sheetViews>
  <sheetFormatPr baseColWidth="10" defaultColWidth="8.85546875" defaultRowHeight="12.75" x14ac:dyDescent="0.2"/>
  <cols>
    <col min="1" max="1" width="43.85546875" bestFit="1" customWidth="1"/>
    <col min="2" max="2" width="59.85546875" customWidth="1"/>
    <col min="3" max="3" width="16.42578125" bestFit="1" customWidth="1"/>
    <col min="4" max="4" width="27.85546875" bestFit="1" customWidth="1"/>
    <col min="5" max="5" width="16.5703125" bestFit="1" customWidth="1"/>
    <col min="6" max="8" width="16.42578125" bestFit="1" customWidth="1"/>
  </cols>
  <sheetData>
    <row r="1" spans="1:8" x14ac:dyDescent="0.2">
      <c r="A1" s="6" t="s">
        <v>18</v>
      </c>
      <c r="B1" s="6" t="s">
        <v>14</v>
      </c>
      <c r="C1" s="3" t="s">
        <v>83</v>
      </c>
      <c r="D1" s="3" t="s">
        <v>19</v>
      </c>
      <c r="E1" s="3" t="s">
        <v>6</v>
      </c>
      <c r="F1" s="3" t="s">
        <v>3</v>
      </c>
      <c r="G1" s="3" t="s">
        <v>4</v>
      </c>
      <c r="H1" s="3" t="s">
        <v>79</v>
      </c>
    </row>
    <row r="2" spans="1:8" x14ac:dyDescent="0.2">
      <c r="A2" s="3" t="s">
        <v>92</v>
      </c>
      <c r="B2" s="3" t="s">
        <v>90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</row>
    <row r="3" spans="1:8" x14ac:dyDescent="0.2">
      <c r="A3" s="3" t="s">
        <v>15</v>
      </c>
      <c r="B3" s="3" t="s">
        <v>20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</row>
    <row r="4" spans="1:8" x14ac:dyDescent="0.2">
      <c r="A4" s="3" t="s">
        <v>15</v>
      </c>
      <c r="B4" s="3" t="s">
        <v>21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</row>
    <row r="5" spans="1:8" x14ac:dyDescent="0.2">
      <c r="A5" s="3" t="s">
        <v>15</v>
      </c>
      <c r="B5" s="3" t="s">
        <v>17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</row>
    <row r="6" spans="1:8" x14ac:dyDescent="0.2">
      <c r="A6" s="3" t="s">
        <v>15</v>
      </c>
      <c r="B6" s="3" t="s">
        <v>137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</row>
    <row r="7" spans="1:8" x14ac:dyDescent="0.2">
      <c r="A7" s="3" t="s">
        <v>15</v>
      </c>
      <c r="B7" s="3" t="s">
        <v>22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</row>
    <row r="8" spans="1:8" x14ac:dyDescent="0.2">
      <c r="A8" s="3" t="s">
        <v>15</v>
      </c>
      <c r="B8" s="3" t="s">
        <v>23</v>
      </c>
      <c r="C8" s="11">
        <v>0</v>
      </c>
      <c r="D8" s="12">
        <v>14400000</v>
      </c>
      <c r="E8" s="12">
        <v>14400000</v>
      </c>
      <c r="F8" s="12">
        <v>14075150.859999999</v>
      </c>
      <c r="G8" s="12">
        <v>14075150.859999999</v>
      </c>
      <c r="H8" s="12">
        <v>324849.14</v>
      </c>
    </row>
    <row r="9" spans="1:8" x14ac:dyDescent="0.2">
      <c r="A9" s="3" t="s">
        <v>15</v>
      </c>
      <c r="B9" s="3" t="s">
        <v>24</v>
      </c>
      <c r="C9" s="11">
        <v>0</v>
      </c>
      <c r="D9" s="12">
        <v>1300855.57</v>
      </c>
      <c r="E9" s="12">
        <v>1300855.57</v>
      </c>
      <c r="F9" s="12">
        <v>1300505.3999999999</v>
      </c>
      <c r="G9" s="12">
        <v>1300505.3999999999</v>
      </c>
      <c r="H9" s="12">
        <v>350.17</v>
      </c>
    </row>
    <row r="10" spans="1:8" x14ac:dyDescent="0.2">
      <c r="A10" s="3" t="s">
        <v>15</v>
      </c>
      <c r="B10" s="3" t="s">
        <v>25</v>
      </c>
      <c r="C10" s="12">
        <v>276874295</v>
      </c>
      <c r="D10" s="12">
        <v>776149602.29999995</v>
      </c>
      <c r="E10" s="12">
        <v>1053023897.3</v>
      </c>
      <c r="F10" s="12">
        <v>277631979.31</v>
      </c>
      <c r="G10" s="12">
        <v>270678564.50999999</v>
      </c>
      <c r="H10" s="12">
        <v>775391917.99000001</v>
      </c>
    </row>
    <row r="11" spans="1:8" x14ac:dyDescent="0.2">
      <c r="A11" s="3" t="s">
        <v>15</v>
      </c>
      <c r="B11" s="3" t="s">
        <v>26</v>
      </c>
      <c r="C11" s="11">
        <v>0</v>
      </c>
      <c r="D11" s="12">
        <v>21645583</v>
      </c>
      <c r="E11" s="12">
        <v>21645583</v>
      </c>
      <c r="F11" s="12">
        <v>21645583</v>
      </c>
      <c r="G11" s="12">
        <v>21645583</v>
      </c>
      <c r="H11" s="11">
        <v>0</v>
      </c>
    </row>
    <row r="12" spans="1:8" x14ac:dyDescent="0.2">
      <c r="A12" s="3" t="s">
        <v>15</v>
      </c>
      <c r="B12" s="3" t="s">
        <v>27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">
      <c r="A13" s="3" t="s">
        <v>15</v>
      </c>
      <c r="B13" s="3" t="s">
        <v>28</v>
      </c>
      <c r="C13" s="11">
        <v>0</v>
      </c>
      <c r="D13" s="12">
        <v>8000000</v>
      </c>
      <c r="E13" s="12">
        <v>8000000</v>
      </c>
      <c r="F13" s="12">
        <v>3397389.32</v>
      </c>
      <c r="G13" s="12">
        <v>3397389.32</v>
      </c>
      <c r="H13" s="12">
        <v>4602610.68</v>
      </c>
    </row>
    <row r="14" spans="1:8" x14ac:dyDescent="0.2">
      <c r="A14" s="3" t="s">
        <v>15</v>
      </c>
      <c r="B14" s="3" t="s">
        <v>29</v>
      </c>
      <c r="C14" s="12">
        <v>19451960388</v>
      </c>
      <c r="D14" s="12">
        <v>3865131809.0100002</v>
      </c>
      <c r="E14" s="12">
        <v>23317092197.009998</v>
      </c>
      <c r="F14" s="12">
        <v>23269808625.029999</v>
      </c>
      <c r="G14" s="12">
        <v>22033556916.759998</v>
      </c>
      <c r="H14" s="12">
        <v>47283571.979999997</v>
      </c>
    </row>
    <row r="15" spans="1:8" x14ac:dyDescent="0.2">
      <c r="A15" s="3" t="s">
        <v>15</v>
      </c>
      <c r="B15" s="3" t="s">
        <v>156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 x14ac:dyDescent="0.2">
      <c r="A16" s="3" t="s">
        <v>15</v>
      </c>
      <c r="B16" s="3" t="s">
        <v>30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1:8" x14ac:dyDescent="0.2">
      <c r="A17" s="3" t="s">
        <v>15</v>
      </c>
      <c r="B17" s="3" t="s">
        <v>31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8" x14ac:dyDescent="0.2">
      <c r="A18" s="3" t="s">
        <v>15</v>
      </c>
      <c r="B18" s="3" t="s">
        <v>138</v>
      </c>
      <c r="C18" s="12">
        <v>3855073516</v>
      </c>
      <c r="D18" s="12">
        <v>3072941013.5900002</v>
      </c>
      <c r="E18" s="12">
        <v>6928014529.5900002</v>
      </c>
      <c r="F18" s="12">
        <v>6921173903.1300001</v>
      </c>
      <c r="G18" s="12">
        <v>6778994166.9200001</v>
      </c>
      <c r="H18" s="12">
        <v>6840626.46</v>
      </c>
    </row>
    <row r="19" spans="1:8" x14ac:dyDescent="0.2">
      <c r="A19" s="3" t="s">
        <v>15</v>
      </c>
      <c r="B19" s="3" t="s">
        <v>139</v>
      </c>
      <c r="C19" s="12">
        <v>15500000</v>
      </c>
      <c r="D19" s="12">
        <v>27397676.640000001</v>
      </c>
      <c r="E19" s="12">
        <v>42897676.640000001</v>
      </c>
      <c r="F19" s="12">
        <v>42801118.170000002</v>
      </c>
      <c r="G19" s="12">
        <v>42801118.159999996</v>
      </c>
      <c r="H19" s="12">
        <v>96558.47</v>
      </c>
    </row>
    <row r="20" spans="1:8" x14ac:dyDescent="0.2">
      <c r="A20" s="3" t="s">
        <v>15</v>
      </c>
      <c r="B20" s="3" t="s">
        <v>32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8" x14ac:dyDescent="0.2">
      <c r="A21" s="3" t="s">
        <v>15</v>
      </c>
      <c r="B21" s="3" t="s">
        <v>140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1:8" x14ac:dyDescent="0.2">
      <c r="A22" s="3" t="s">
        <v>15</v>
      </c>
      <c r="B22" s="3" t="s">
        <v>33</v>
      </c>
      <c r="C22" s="11">
        <v>0</v>
      </c>
      <c r="D22" s="12">
        <v>11560000</v>
      </c>
      <c r="E22" s="12">
        <v>11560000</v>
      </c>
      <c r="F22" s="12">
        <v>11560000</v>
      </c>
      <c r="G22" s="12">
        <v>11560000</v>
      </c>
      <c r="H22" s="11">
        <v>0</v>
      </c>
    </row>
    <row r="23" spans="1:8" x14ac:dyDescent="0.2">
      <c r="A23" s="3" t="s">
        <v>15</v>
      </c>
      <c r="B23" s="3" t="s">
        <v>80</v>
      </c>
      <c r="C23" s="11">
        <v>0</v>
      </c>
      <c r="D23" s="12">
        <v>204080</v>
      </c>
      <c r="E23" s="12">
        <v>204080</v>
      </c>
      <c r="F23" s="12">
        <v>204080</v>
      </c>
      <c r="G23" s="12">
        <v>204080</v>
      </c>
      <c r="H23" s="11">
        <v>0</v>
      </c>
    </row>
    <row r="24" spans="1:8" x14ac:dyDescent="0.2">
      <c r="A24" s="3" t="s">
        <v>15</v>
      </c>
      <c r="B24" s="3" t="s">
        <v>34</v>
      </c>
      <c r="C24" s="12">
        <v>6294495878</v>
      </c>
      <c r="D24" s="12">
        <v>-278133620.39999998</v>
      </c>
      <c r="E24" s="12">
        <v>6016362257.6000004</v>
      </c>
      <c r="F24" s="12">
        <v>6016362256</v>
      </c>
      <c r="G24" s="12">
        <v>6016362256</v>
      </c>
      <c r="H24" s="12">
        <v>1.6</v>
      </c>
    </row>
    <row r="25" spans="1:8" x14ac:dyDescent="0.2">
      <c r="A25" s="3" t="s">
        <v>15</v>
      </c>
      <c r="B25" s="3" t="s">
        <v>35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1:8" x14ac:dyDescent="0.2">
      <c r="A26" s="3" t="s">
        <v>15</v>
      </c>
      <c r="B26" s="3" t="s">
        <v>36</v>
      </c>
      <c r="C26" s="12">
        <v>1936813065</v>
      </c>
      <c r="D26" s="12">
        <v>9307265</v>
      </c>
      <c r="E26" s="12">
        <v>1946120330</v>
      </c>
      <c r="F26" s="12">
        <v>1656367773.98</v>
      </c>
      <c r="G26" s="12">
        <v>1643501845.3099999</v>
      </c>
      <c r="H26" s="12">
        <v>289752556.01999998</v>
      </c>
    </row>
    <row r="27" spans="1:8" x14ac:dyDescent="0.2">
      <c r="A27" s="3" t="s">
        <v>15</v>
      </c>
      <c r="B27" s="3" t="s">
        <v>37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1:8" x14ac:dyDescent="0.2">
      <c r="A28" s="3" t="s">
        <v>15</v>
      </c>
      <c r="B28" s="3" t="s">
        <v>38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8" x14ac:dyDescent="0.2">
      <c r="A29" s="3" t="s">
        <v>15</v>
      </c>
      <c r="B29" s="3" t="s">
        <v>39</v>
      </c>
      <c r="C29" s="12">
        <v>356508885</v>
      </c>
      <c r="D29" s="12">
        <v>-12766662.26</v>
      </c>
      <c r="E29" s="12">
        <v>343742222.74000001</v>
      </c>
      <c r="F29" s="12">
        <v>339784600.06</v>
      </c>
      <c r="G29" s="12">
        <v>339766438.95999998</v>
      </c>
      <c r="H29" s="12">
        <v>3957622.68</v>
      </c>
    </row>
    <row r="30" spans="1:8" x14ac:dyDescent="0.2">
      <c r="A30" s="3" t="s">
        <v>15</v>
      </c>
      <c r="B30" s="3" t="s">
        <v>40</v>
      </c>
      <c r="C30" s="11">
        <v>0</v>
      </c>
      <c r="D30" s="12">
        <v>2188000</v>
      </c>
      <c r="E30" s="12">
        <v>2188000</v>
      </c>
      <c r="F30" s="12">
        <v>2188000</v>
      </c>
      <c r="G30" s="12">
        <v>2188000</v>
      </c>
      <c r="H30" s="11">
        <v>0</v>
      </c>
    </row>
    <row r="31" spans="1:8" x14ac:dyDescent="0.2">
      <c r="A31" s="3" t="s">
        <v>15</v>
      </c>
      <c r="B31" s="3" t="s">
        <v>41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">
      <c r="A32" s="3" t="s">
        <v>15</v>
      </c>
      <c r="B32" s="3" t="s">
        <v>42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1:8" x14ac:dyDescent="0.2">
      <c r="A33" s="3" t="s">
        <v>15</v>
      </c>
      <c r="B33" s="3" t="s">
        <v>43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1:8" x14ac:dyDescent="0.2">
      <c r="A34" s="3" t="s">
        <v>15</v>
      </c>
      <c r="B34" s="3" t="s">
        <v>44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1:8" x14ac:dyDescent="0.2">
      <c r="A35" s="3" t="s">
        <v>15</v>
      </c>
      <c r="B35" s="3" t="s">
        <v>45</v>
      </c>
      <c r="C35" s="12">
        <v>1980986639</v>
      </c>
      <c r="D35" s="12">
        <v>379547136.70999998</v>
      </c>
      <c r="E35" s="12">
        <v>2360533775.71</v>
      </c>
      <c r="F35" s="12">
        <v>2360533775.71</v>
      </c>
      <c r="G35" s="12">
        <v>2360533775.71</v>
      </c>
      <c r="H35" s="11">
        <v>0</v>
      </c>
    </row>
    <row r="36" spans="1:8" x14ac:dyDescent="0.2">
      <c r="A36" s="3" t="s">
        <v>15</v>
      </c>
      <c r="B36" s="3" t="s">
        <v>157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</row>
    <row r="37" spans="1:8" x14ac:dyDescent="0.2">
      <c r="A37" s="3" t="s">
        <v>15</v>
      </c>
      <c r="B37" s="3" t="s">
        <v>46</v>
      </c>
      <c r="C37" s="12">
        <v>612043288</v>
      </c>
      <c r="D37" s="12">
        <v>6225652.7300000004</v>
      </c>
      <c r="E37" s="12">
        <v>618268940.73000002</v>
      </c>
      <c r="F37" s="12">
        <v>617900644.82000005</v>
      </c>
      <c r="G37" s="12">
        <v>617900644.82000005</v>
      </c>
      <c r="H37" s="12">
        <v>368295.91</v>
      </c>
    </row>
    <row r="38" spans="1:8" x14ac:dyDescent="0.2">
      <c r="A38" s="3" t="s">
        <v>15</v>
      </c>
      <c r="B38" s="3" t="s">
        <v>47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1:8" x14ac:dyDescent="0.2">
      <c r="A39" s="3" t="s">
        <v>15</v>
      </c>
      <c r="B39" s="3" t="s">
        <v>48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8" x14ac:dyDescent="0.2">
      <c r="A40" s="3" t="s">
        <v>15</v>
      </c>
      <c r="B40" s="3" t="s">
        <v>158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1:8" x14ac:dyDescent="0.2">
      <c r="A41" s="3" t="s">
        <v>15</v>
      </c>
      <c r="B41" s="3" t="s">
        <v>49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1:8" x14ac:dyDescent="0.2">
      <c r="A42" s="3" t="s">
        <v>15</v>
      </c>
      <c r="B42" s="3" t="s">
        <v>50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</row>
    <row r="43" spans="1:8" x14ac:dyDescent="0.2">
      <c r="A43" s="3" t="s">
        <v>15</v>
      </c>
      <c r="B43" s="3" t="s">
        <v>51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1:8" x14ac:dyDescent="0.2">
      <c r="A44" s="3" t="s">
        <v>15</v>
      </c>
      <c r="B44" s="3" t="s">
        <v>52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</row>
    <row r="45" spans="1:8" x14ac:dyDescent="0.2">
      <c r="A45" s="3" t="s">
        <v>15</v>
      </c>
      <c r="B45" s="3" t="s">
        <v>53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</row>
    <row r="46" spans="1:8" x14ac:dyDescent="0.2">
      <c r="A46" s="3" t="s">
        <v>15</v>
      </c>
      <c r="B46" s="3" t="s">
        <v>54</v>
      </c>
      <c r="C46" s="11">
        <v>0</v>
      </c>
      <c r="D46" s="12">
        <v>906432</v>
      </c>
      <c r="E46" s="12">
        <v>906432</v>
      </c>
      <c r="F46" s="12">
        <v>906432</v>
      </c>
      <c r="G46" s="12">
        <v>906432</v>
      </c>
      <c r="H46" s="11">
        <v>0</v>
      </c>
    </row>
    <row r="47" spans="1:8" x14ac:dyDescent="0.2">
      <c r="A47" s="3" t="s">
        <v>15</v>
      </c>
      <c r="B47" s="3" t="s">
        <v>55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1:8" x14ac:dyDescent="0.2">
      <c r="A48" s="3" t="s">
        <v>15</v>
      </c>
      <c r="B48" s="3" t="s">
        <v>56</v>
      </c>
      <c r="C48" s="12">
        <v>630478054</v>
      </c>
      <c r="D48" s="12">
        <v>54413683.649999999</v>
      </c>
      <c r="E48" s="12">
        <v>684891737.64999998</v>
      </c>
      <c r="F48" s="12">
        <v>684891737.64999998</v>
      </c>
      <c r="G48" s="12">
        <v>684891737.64999998</v>
      </c>
      <c r="H48" s="11">
        <v>0</v>
      </c>
    </row>
    <row r="49" spans="1:8" x14ac:dyDescent="0.2">
      <c r="A49" s="3" t="s">
        <v>15</v>
      </c>
      <c r="B49" s="3" t="s">
        <v>57</v>
      </c>
      <c r="C49" s="12">
        <v>217773935</v>
      </c>
      <c r="D49" s="12">
        <v>4762167.22</v>
      </c>
      <c r="E49" s="12">
        <v>222536102.22</v>
      </c>
      <c r="F49" s="12">
        <v>222536102.22</v>
      </c>
      <c r="G49" s="12">
        <v>222536102.22</v>
      </c>
      <c r="H49" s="11">
        <v>0</v>
      </c>
    </row>
    <row r="50" spans="1:8" x14ac:dyDescent="0.2">
      <c r="A50" s="3" t="s">
        <v>15</v>
      </c>
      <c r="B50" s="3" t="s">
        <v>58</v>
      </c>
      <c r="C50" s="12">
        <v>29579104</v>
      </c>
      <c r="D50" s="12">
        <v>9286758</v>
      </c>
      <c r="E50" s="12">
        <v>38865862</v>
      </c>
      <c r="F50" s="12">
        <v>38865862</v>
      </c>
      <c r="G50" s="12">
        <v>38865862</v>
      </c>
      <c r="H50" s="11">
        <v>0</v>
      </c>
    </row>
    <row r="51" spans="1:8" x14ac:dyDescent="0.2">
      <c r="A51" s="3" t="s">
        <v>15</v>
      </c>
      <c r="B51" s="3" t="s">
        <v>59</v>
      </c>
      <c r="C51" s="12">
        <v>461967876</v>
      </c>
      <c r="D51" s="12">
        <v>22942765.5</v>
      </c>
      <c r="E51" s="12">
        <v>484910641.5</v>
      </c>
      <c r="F51" s="12">
        <v>484910641.5</v>
      </c>
      <c r="G51" s="12">
        <v>468206663</v>
      </c>
      <c r="H51" s="11">
        <v>0</v>
      </c>
    </row>
    <row r="52" spans="1:8" x14ac:dyDescent="0.2">
      <c r="A52" s="3" t="s">
        <v>15</v>
      </c>
      <c r="B52" s="3" t="s">
        <v>141</v>
      </c>
      <c r="C52" s="12">
        <v>121031264</v>
      </c>
      <c r="D52" s="12">
        <v>13852362.609999999</v>
      </c>
      <c r="E52" s="12">
        <v>134883626.61000001</v>
      </c>
      <c r="F52" s="12">
        <v>134883626.61000001</v>
      </c>
      <c r="G52" s="12">
        <v>134883626.61000001</v>
      </c>
      <c r="H52" s="11">
        <v>0</v>
      </c>
    </row>
    <row r="53" spans="1:8" x14ac:dyDescent="0.2">
      <c r="A53" s="3" t="s">
        <v>15</v>
      </c>
      <c r="B53" s="3" t="s">
        <v>81</v>
      </c>
      <c r="C53" s="12">
        <v>533209801</v>
      </c>
      <c r="D53" s="12">
        <v>-11450031.07</v>
      </c>
      <c r="E53" s="12">
        <v>521759769.93000001</v>
      </c>
      <c r="F53" s="12">
        <v>521749812.88</v>
      </c>
      <c r="G53" s="12">
        <v>521749812.88</v>
      </c>
      <c r="H53" s="12">
        <v>9957.0499999999993</v>
      </c>
    </row>
    <row r="54" spans="1:8" x14ac:dyDescent="0.2">
      <c r="A54" s="3" t="s">
        <v>15</v>
      </c>
      <c r="B54" s="3" t="s">
        <v>60</v>
      </c>
      <c r="C54" s="12">
        <v>38606045</v>
      </c>
      <c r="D54" s="12">
        <v>308596</v>
      </c>
      <c r="E54" s="12">
        <v>38914641</v>
      </c>
      <c r="F54" s="12">
        <v>38914641</v>
      </c>
      <c r="G54" s="12">
        <v>38914641</v>
      </c>
      <c r="H54" s="11">
        <v>0</v>
      </c>
    </row>
    <row r="55" spans="1:8" x14ac:dyDescent="0.2">
      <c r="A55" s="3" t="s">
        <v>15</v>
      </c>
      <c r="B55" s="3" t="s">
        <v>159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1:8" x14ac:dyDescent="0.2">
      <c r="A56" s="3" t="s">
        <v>15</v>
      </c>
      <c r="B56" s="3" t="s">
        <v>142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1:8" x14ac:dyDescent="0.2">
      <c r="A57" s="3" t="s">
        <v>15</v>
      </c>
      <c r="B57" s="3" t="s">
        <v>61</v>
      </c>
      <c r="C57" s="12">
        <v>17810342</v>
      </c>
      <c r="D57" s="12">
        <v>110150.9</v>
      </c>
      <c r="E57" s="12">
        <v>17920492.899999999</v>
      </c>
      <c r="F57" s="12">
        <v>17920492.899999999</v>
      </c>
      <c r="G57" s="12">
        <v>17920492.899999999</v>
      </c>
      <c r="H57" s="11">
        <v>0</v>
      </c>
    </row>
    <row r="58" spans="1:8" x14ac:dyDescent="0.2">
      <c r="A58" s="3" t="s">
        <v>15</v>
      </c>
      <c r="B58" s="3" t="s">
        <v>62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1:8" x14ac:dyDescent="0.2">
      <c r="A59" s="3" t="s">
        <v>15</v>
      </c>
      <c r="B59" s="3" t="s">
        <v>63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1:8" x14ac:dyDescent="0.2">
      <c r="A60" s="3" t="s">
        <v>15</v>
      </c>
      <c r="B60" s="3" t="s">
        <v>64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</row>
    <row r="61" spans="1:8" x14ac:dyDescent="0.2">
      <c r="A61" s="3" t="s">
        <v>15</v>
      </c>
      <c r="B61" s="3" t="s">
        <v>160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1:8" x14ac:dyDescent="0.2">
      <c r="A62" s="3" t="s">
        <v>15</v>
      </c>
      <c r="B62" s="3" t="s">
        <v>143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1:8" x14ac:dyDescent="0.2">
      <c r="A63" s="3" t="s">
        <v>15</v>
      </c>
      <c r="B63" s="3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1:8" x14ac:dyDescent="0.2">
      <c r="A64" s="3" t="s">
        <v>15</v>
      </c>
      <c r="B64" s="3" t="s">
        <v>66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1:8" x14ac:dyDescent="0.2">
      <c r="A65" s="3" t="s">
        <v>15</v>
      </c>
      <c r="B65" s="3" t="s">
        <v>144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1:8" x14ac:dyDescent="0.2">
      <c r="A66" s="3" t="s">
        <v>15</v>
      </c>
      <c r="B66" s="3" t="s">
        <v>67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</row>
    <row r="67" spans="1:8" x14ac:dyDescent="0.2">
      <c r="A67" s="3" t="s">
        <v>15</v>
      </c>
      <c r="B67" s="3" t="s">
        <v>145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</row>
    <row r="68" spans="1:8" x14ac:dyDescent="0.2">
      <c r="A68" s="3" t="s">
        <v>15</v>
      </c>
      <c r="B68" s="3" t="s">
        <v>68</v>
      </c>
      <c r="C68" s="12">
        <v>105067538</v>
      </c>
      <c r="D68" s="12">
        <v>398399301.37</v>
      </c>
      <c r="E68" s="12">
        <v>503466839.37</v>
      </c>
      <c r="F68" s="12">
        <v>503466839.37</v>
      </c>
      <c r="G68" s="12">
        <v>503466839.37</v>
      </c>
      <c r="H68" s="11">
        <v>0</v>
      </c>
    </row>
    <row r="69" spans="1:8" x14ac:dyDescent="0.2">
      <c r="A69" s="3" t="s">
        <v>15</v>
      </c>
      <c r="B69" s="3" t="s">
        <v>69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</row>
    <row r="70" spans="1:8" x14ac:dyDescent="0.2">
      <c r="A70" s="3" t="s">
        <v>15</v>
      </c>
      <c r="B70" s="3" t="s">
        <v>70</v>
      </c>
      <c r="C70" s="12">
        <v>3919464</v>
      </c>
      <c r="D70" s="12">
        <v>3360713.18</v>
      </c>
      <c r="E70" s="12">
        <v>7280177.1799999997</v>
      </c>
      <c r="F70" s="12">
        <v>7280177.1799999997</v>
      </c>
      <c r="G70" s="12">
        <v>7280177.1799999997</v>
      </c>
      <c r="H70" s="11">
        <v>0</v>
      </c>
    </row>
    <row r="71" spans="1:8" x14ac:dyDescent="0.2">
      <c r="A71" s="3" t="s">
        <v>15</v>
      </c>
      <c r="B71" s="3" t="s">
        <v>71</v>
      </c>
      <c r="C71" s="12">
        <v>3711841</v>
      </c>
      <c r="D71" s="12">
        <v>479678</v>
      </c>
      <c r="E71" s="12">
        <v>4191519</v>
      </c>
      <c r="F71" s="12">
        <v>4191519</v>
      </c>
      <c r="G71" s="12">
        <v>3920201</v>
      </c>
      <c r="H71" s="11">
        <v>0</v>
      </c>
    </row>
    <row r="72" spans="1:8" x14ac:dyDescent="0.2">
      <c r="A72" s="3" t="s">
        <v>15</v>
      </c>
      <c r="B72" s="3" t="s">
        <v>72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</row>
    <row r="73" spans="1:8" x14ac:dyDescent="0.2">
      <c r="A73" s="3" t="s">
        <v>15</v>
      </c>
      <c r="B73" s="3" t="s">
        <v>73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</row>
    <row r="74" spans="1:8" x14ac:dyDescent="0.2">
      <c r="A74" s="3" t="s">
        <v>15</v>
      </c>
      <c r="B74" s="3" t="s">
        <v>74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</row>
    <row r="75" spans="1:8" x14ac:dyDescent="0.2">
      <c r="A75" s="3" t="s">
        <v>15</v>
      </c>
      <c r="B75" s="3" t="s">
        <v>146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1:8" x14ac:dyDescent="0.2">
      <c r="A76" s="3" t="s">
        <v>15</v>
      </c>
      <c r="B76" s="3" t="s">
        <v>147</v>
      </c>
      <c r="C76" s="12">
        <v>2788966533</v>
      </c>
      <c r="D76" s="12">
        <v>-2788966533</v>
      </c>
      <c r="E76" s="11">
        <v>0</v>
      </c>
      <c r="F76" s="11">
        <v>0</v>
      </c>
      <c r="G76" s="11">
        <v>0</v>
      </c>
      <c r="H76" s="11">
        <v>0</v>
      </c>
    </row>
    <row r="77" spans="1:8" x14ac:dyDescent="0.2">
      <c r="A77" s="3" t="s">
        <v>15</v>
      </c>
      <c r="B77" s="3" t="s">
        <v>161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</row>
    <row r="78" spans="1:8" x14ac:dyDescent="0.2">
      <c r="A78" s="3" t="s">
        <v>15</v>
      </c>
      <c r="B78" s="3" t="s">
        <v>75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</row>
    <row r="79" spans="1:8" x14ac:dyDescent="0.2">
      <c r="A79" s="3" t="s">
        <v>15</v>
      </c>
      <c r="B79" s="3" t="s">
        <v>76</v>
      </c>
      <c r="C79" s="11">
        <v>0</v>
      </c>
      <c r="D79" s="12">
        <v>350000</v>
      </c>
      <c r="E79" s="12">
        <v>350000</v>
      </c>
      <c r="F79" s="12">
        <v>350000</v>
      </c>
      <c r="G79" s="12">
        <v>350000</v>
      </c>
      <c r="H79" s="11">
        <v>0</v>
      </c>
    </row>
    <row r="80" spans="1:8" x14ac:dyDescent="0.2">
      <c r="A80" s="3" t="s">
        <v>15</v>
      </c>
      <c r="B80" s="3" t="s">
        <v>77</v>
      </c>
      <c r="C80" s="11">
        <v>0</v>
      </c>
      <c r="D80" s="12">
        <v>30161165</v>
      </c>
      <c r="E80" s="12">
        <v>30161165</v>
      </c>
      <c r="F80" s="12">
        <v>30160568.18</v>
      </c>
      <c r="G80" s="12">
        <v>30160568.18</v>
      </c>
      <c r="H80" s="12">
        <v>596.82000000000005</v>
      </c>
    </row>
    <row r="81" spans="1:8" x14ac:dyDescent="0.2">
      <c r="A81" s="3" t="s">
        <v>15</v>
      </c>
      <c r="B81" s="3" t="s">
        <v>148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</row>
    <row r="82" spans="1:8" x14ac:dyDescent="0.2">
      <c r="A82" s="3" t="s">
        <v>15</v>
      </c>
      <c r="B82" s="3" t="s">
        <v>149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</row>
    <row r="83" spans="1:8" x14ac:dyDescent="0.2">
      <c r="A83" s="3" t="s">
        <v>15</v>
      </c>
      <c r="B83" s="3" t="s">
        <v>78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</row>
    <row r="84" spans="1:8" x14ac:dyDescent="0.2">
      <c r="A84" s="3" t="s">
        <v>15</v>
      </c>
      <c r="B84" s="3" t="s">
        <v>150</v>
      </c>
      <c r="C84" s="11">
        <v>0</v>
      </c>
      <c r="D84" s="12">
        <v>57630600</v>
      </c>
      <c r="E84" s="12">
        <v>57630600</v>
      </c>
      <c r="F84" s="11">
        <v>0</v>
      </c>
      <c r="G84" s="11">
        <v>0</v>
      </c>
      <c r="H84" s="12">
        <v>57630600</v>
      </c>
    </row>
    <row r="85" spans="1:8" x14ac:dyDescent="0.2">
      <c r="A85" s="3" t="s">
        <v>15</v>
      </c>
      <c r="B85" s="3" t="s">
        <v>151</v>
      </c>
      <c r="C85" s="12">
        <v>3785947</v>
      </c>
      <c r="D85" s="12">
        <v>234133</v>
      </c>
      <c r="E85" s="12">
        <v>4020080</v>
      </c>
      <c r="F85" s="12">
        <v>4020080</v>
      </c>
      <c r="G85" s="12">
        <v>3898920</v>
      </c>
      <c r="H85" s="11">
        <v>0</v>
      </c>
    </row>
    <row r="86" spans="1:8" x14ac:dyDescent="0.2">
      <c r="A86" s="3" t="s">
        <v>15</v>
      </c>
      <c r="B86" s="3" t="s">
        <v>152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</row>
    <row r="87" spans="1:8" x14ac:dyDescent="0.2">
      <c r="A87" s="3" t="s">
        <v>15</v>
      </c>
      <c r="B87" s="3" t="s">
        <v>153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</row>
    <row r="88" spans="1:8" x14ac:dyDescent="0.2">
      <c r="A88" s="3" t="s">
        <v>15</v>
      </c>
      <c r="B88" s="3" t="s">
        <v>82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</row>
    <row r="89" spans="1:8" x14ac:dyDescent="0.2">
      <c r="A89" s="3" t="s">
        <v>15</v>
      </c>
      <c r="B89" s="3" t="s">
        <v>154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</row>
    <row r="90" spans="1:8" x14ac:dyDescent="0.2">
      <c r="A90" s="3" t="s">
        <v>15</v>
      </c>
      <c r="B90" s="3" t="s">
        <v>155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</row>
    <row r="91" spans="1:8" x14ac:dyDescent="0.2">
      <c r="A91" s="3" t="s">
        <v>15</v>
      </c>
      <c r="B91" s="3" t="s">
        <v>91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showGridLines="0" workbookViewId="0">
      <selection activeCell="B58" sqref="B58"/>
    </sheetView>
  </sheetViews>
  <sheetFormatPr baseColWidth="10" defaultColWidth="8.85546875" defaultRowHeight="12.75" x14ac:dyDescent="0.2"/>
  <cols>
    <col min="1" max="1" width="45.85546875" bestFit="1" customWidth="1"/>
    <col min="2" max="2" width="16.42578125" bestFit="1" customWidth="1"/>
    <col min="3" max="3" width="27.42578125" bestFit="1" customWidth="1"/>
    <col min="4" max="6" width="16.5703125" bestFit="1" customWidth="1"/>
    <col min="7" max="7" width="17" bestFit="1" customWidth="1"/>
    <col min="8" max="8" width="16" bestFit="1" customWidth="1"/>
  </cols>
  <sheetData>
    <row r="1" spans="1:7" x14ac:dyDescent="0.2">
      <c r="A1" s="6" t="s">
        <v>18</v>
      </c>
      <c r="B1" s="3" t="s">
        <v>83</v>
      </c>
      <c r="C1" s="3" t="s">
        <v>19</v>
      </c>
      <c r="D1" s="3" t="s">
        <v>6</v>
      </c>
      <c r="E1" s="3" t="s">
        <v>3</v>
      </c>
      <c r="F1" s="3" t="s">
        <v>4</v>
      </c>
      <c r="G1" s="3" t="s">
        <v>79</v>
      </c>
    </row>
    <row r="2" spans="1:7" x14ac:dyDescent="0.2">
      <c r="A2" s="3" t="s">
        <v>93</v>
      </c>
      <c r="B2" s="12">
        <v>36178740250</v>
      </c>
      <c r="C2" s="12">
        <v>1853721252.03</v>
      </c>
      <c r="D2" s="12">
        <v>38032461502.029999</v>
      </c>
      <c r="E2" s="12">
        <v>34402046494.410004</v>
      </c>
      <c r="F2" s="12">
        <v>29353217424.439999</v>
      </c>
      <c r="G2" s="12">
        <v>3630415007.6199999</v>
      </c>
    </row>
    <row r="3" spans="1:7" x14ac:dyDescent="0.2">
      <c r="A3" s="3" t="s">
        <v>92</v>
      </c>
      <c r="B3" s="12">
        <v>39736163698</v>
      </c>
      <c r="C3" s="12">
        <v>5701880334.25</v>
      </c>
      <c r="D3" s="12">
        <v>45438044032.25</v>
      </c>
      <c r="E3" s="12">
        <v>44251783917.279999</v>
      </c>
      <c r="F3" s="12">
        <v>42836418511.720001</v>
      </c>
      <c r="G3" s="12">
        <v>1186260114.97</v>
      </c>
    </row>
    <row r="4" spans="1:7" x14ac:dyDescent="0.2">
      <c r="A4" s="4" t="s">
        <v>16</v>
      </c>
      <c r="B4" s="5">
        <v>75914903948</v>
      </c>
      <c r="C4" s="5">
        <v>7555601586.2799997</v>
      </c>
      <c r="D4" s="5">
        <v>83470505534.279999</v>
      </c>
      <c r="E4" s="5">
        <v>78653830411.690002</v>
      </c>
      <c r="F4" s="5">
        <v>72189635936.160004</v>
      </c>
      <c r="G4" s="5">
        <v>4816675122.5900002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Z J y e E g q z K j 1 e Z u U / + t e 3 x b R K Z 3 l 6 e l H n T d W k J 2 X W F O f p 8 W x R L I u m r b O 2 u M w e 3 / V h P H 7 2 6 s s X b 0 5 f P P 3 9 t e P f / + z F s y + P H u z v 7 I z v j e / T v 3 s 7 B / u P 7 8 a b P X 7 z + z 8 9 f n P 8 8 t W X P 3 n 2 9 P Q V I f 3 6 1 e / / + v f u f P j i + I v T o 6 c v f 3 8 a C P 9 K Q / u J r 0 5 f v 6 H R n H 1 B f 7 3 6 v X / / 3 / v 5 6 9 + f / z j 7 8 s l 3 X n x x t P P s K + r r 9 / + p 0 z d n 1 P T N 8 e O 7 + g U 3 e P N 7 v 0 n v H j 1 + / d U X x 0 + e n x 7 9 3 o / v m l 8 f n 7 3 + / V + / e f X V y Z u v X p 2 i z f H v f f b 6 6 P d 5 f J d / P n 7 5 5 e u z N 0 c 7 N C F E e / 7 9 8 c m 3 j 3 / y + e 9 / K h D l D w X P f + C X F 1 8 + P f 3 9 p X / + / K s v v u L P X z 4 / / c l T b U E I v D 7 6 i g Y o v z G a L 1 + 9 f v H m a E 9 w l z 8 e E 3 J v f v / n P / m c k C C s z R + P v / 3 q 9 / n 9 j 0 / e n P 0 k I / 3 t s 1 P p S o m N X 4 m k p 2 + + B O 7 8 0 C z K B 4 9 f / / 5 v f p + X R 7 8 X Q e N f 6 G / q L U J A + f w x 6 P z q i P / G L / T 3 6 f M 3 X 5 0 9 3 W W K 6 h 9 7 j I U A / P b j u / o b P i E Y + p 2 C 0 d / w i Q f I / i W Q f E o 9 P T 1 7 6 g 1 D P 3 h 8 8 i X h + + L V k X x q / s L H b 4 7 P X r z + / X + v 3 + c Z 3 v / 8 7 P W b l x A d + Q V / H 7 9 5 8 + p M 6 C U k / P 1 f n z 4 / P Q F 7 e 5 8 B 4 p n 5 D O T m W W U m s C R / 9 v z 4 c 4 i b + 8 P M g P n G / 1 O n x H z l / f W Y / n 0 j s D H 9 3 l / y z W v 9 a 0 e / M 3 + b b 4 n Y w E n / I v L y O J 6 f H j 8 j p F + / B E z v L / v N y b d 5 D l 9 + e Q L I / P O x z A J R 9 d 6 L g 6 c H 9 3 / y x f 3 f 5 + D z 3 + f + y c O f 3 D + 7 9 9 2 d B 4 / v a g v 0 9 v n e U Y p n J 0 1 3 7 6 W C O X 3 2 + M 2 3 v / N G E f p 8 H 7 + 8 4 f l 8 j V + / O P 6 9 5 S / 0 6 f 5 4 / M X Z C + 9 z + w d I / 9 p M A Y 3 z 9 L V S / z W w Z N L j t 8 e v i d L c 0 + / 9 5 v W 3 n z 2 H j J t f 8 d k X T + 1 n / C s + e / 6 5 / Y x / J W V E M n V y + v r 1 7 / 8 F z T X T x j C G / e S L 0 y + e n L 7 q t i M s X h H d G b e n J D 1 n z 3 9 / e i d g K z Q h 1 h J m d H + Q r v b V 2 S b d d v b 0 G f H k B 2 k 2 1 k K q 0 3 Z 3 b t B p R 9 8 / + x 5 J l v 3 z / R U c f v t / i 2 I z 1 P v 5 q N b A F 7 3 P f q 4 V n V F m 3 6 S i + / G v o e i + 3 H v z E 3 t f 3 v + p B 0 / f v D 7 + d O f 4 4 X e / / f m 9 1 1 8 O K b o f q b m f T T X 3 + v c / e f O K p P X k + f H r 4 6 d f f G P K b u f h z 4 Y D h 9 + c S t v / u d N v P b L 9 f N R y 3 m f / f 9 J p H + 6 8 7 Z + + / P T e 5 7 t n P Z 2 2 Z 3 T a v f 8 3 6 b T f J 6 L T f p / 3 0 m m g W e e T / 5 f q u M 9 P v / z m d N z P S p C K 3 / 5 f p + O Y b D / S c T / S c R 0 d 9 + C r g 0 E d t / 8 j H f f D 1 3 G v T 0 9 e n b 7 5 I B U X y c b t 3 R i 5 P n z 4 8 H u j 9 P s 7 + O d 1 s U w p r 3 m x z O o P j G f j C b v / F + h E Q + a f j y r x / 5 X B 7 e 7 / e 5 X k 6 e d f D D q C u 4 L b / 0 u U 5 O 8 d U Z K / 9 / 8 P l S R N 9 e n J y Q c p S d Z W t 1 W P 9 g 8 j r L f R f f j t / 1 U 6 z 1 D t 5 6 P O 8 z 7 7 u d J w R o v 9 v 1 D D f X 5 6 / / W g G 3 j / R x r u h 6 / h T l + 8 o f z 7 6 T e 3 e L F z 7 2 d P x / 2 / S M c 5 u v 1 I y / 1 I y 3 W 0 3 O / 1 7 Z N B L f f p j 7 T c D 0 3 L n f z + x 6 9 O j 0 l a n 5 2 9 O H 5 + 9 s 0 p u d 0 f Q k L v 5 2 5 R t k + 2 H + m 4 / 9 / o u A 9 c i P 1 q / / c 5 / v b n n 9 7 f 3 3 n 6 Z G g h d v f / V Q m 9 D 9 d x T J n / t + g 0 6 4 E 8 / / L k G 9 V p O / s / + z r t / w W O m y X b j 3 T a / 2 9 0 2 j f l t / 3 E 6 + 8 O + m 0 P / v + l 0 / 5 f 7 b d Z Y f 3 i q x d n J 2 c v v z k d d / / n h Y 6 z Z P u R j v u R j u v o u N 9 7 / / N B H X f w I x 3 3 w 9 F x 0 d W f N w 9 f b 1 J 0 r G U 8 / Y a B B 3 / L m u z v 3 V u T v S l W P f r + 2 c / G 6 i u j f p P 2 A 7 r e X x s 0 I Y M z U m J 1 k p W U m 1 S a / h a o M v 3 t Z 1 u F Y Y z B 3 + + p 0 L 7 u M i r Y v / O J p / J 2 B l X e z r D K s 2 b o h 6 H y / L + c m s P P T Q p O x C g e m K a 7 6 d 7 / i 1 S c / g p 1 p r 9 C i + H X / y / E n 6 9 O P y e A 3 5 x r 9 u n P v m v 2 c 5 d S 6 1 H t R 5 7 Z j z y z U H F 9 + 9 7 n O 4 O e 2 c P / F 6 m t / 1 9 7 Z r 6 s v v 7 q y e v T k 1 f f n I p 7 8 L O v 4 v 5 f E H 1 a s v 1 I x / 1 I x 3 V 0 3 M N X v 9 e Q j s O a 2 g 0 6 j p X C j 3 T c N 6 n j v n r x 6 v T 1 y 2 9 O x R 3 8 v F B x h m o / 0 n A / 0 n A d D f f 5 v f 1 B D f f / p u D z / y 8 a 7 i 7 / S 5 0 A u 1 f 8 O f V y 6 q m 7 m 5 N t r J C O v H X u Z 7 / X v Z 8 8 u P d T X z y l p c L P v 9 T k m L Y j Y h w d r + p q k s 0 q / Q Y f x f J t 3 z 5 7 + v T 0 h R K B 5 + b o G U 2 d + f 3 x y + N X p 5 I o e / r q 7 P n z 1 2 + I 3 Y 9 O a U j u r 8 f f P n 7 9 9 P T Z 8 V f P 3 z z 9 8 u Q r 4 Y + X L 4 6 / Y C o + O X 5 9 + h S E e / P 8 y 8 + / D D 6 x W t V + c v L l F y / P n o a v q X q + 2 y H d N 0 f J p 2 + + 2 v / J N 1 / 9 P j / 1 9 D v 7 v 9 f r 9 6 T k X o e S R 7 8 P G I F / 2 0 j R T V O p L X y K P 9 9 E c c 5 Q h p / 8 f 2 s G n n 2 + t / / p T z x 7 + H v t 3 9 v b P x m e g f T z V y + j s 3 D v R 7 P w D c y C I 8 C X r w 8 2 z M K 3 i 6 a N T s P + b a b h 9 Y + m 4 b b T 8 J P 3 N q i j 9 G V e p y / r v F m v o p P h 1 p H f T y b + f 6 3 r H X G / 2 H 1 2 g 6 a x B I 6 S 1 + W C v x F e 5 6 n + e c z r X z z 4 i e / e g t e H d Y 9 L X P 1 o P r 7 + f D h D f P A s N h + L V V l k 0 6 J a 0 l R c p 6 / y 2 X o q f 0 X n x E X a X 8 v N / P 8 5 r Y n Z H t 5 / + e 2 f f P L F 6 0 9 P + 7 T + o p o V 5 8 V 0 y P F 8 + G G 0 / f + X W o c L / / z N / Z 9 4 8 Z Q y L v f 6 t H z Z t l V q l c k s L 9 N V X h c V F A s b 0 H X e t F m Z b j 1 / + u z O 1 s u s z h z x 7 8 S o v 7 v z D W k b n w F + P m u b 0 1 e f v 6 8 E I B l 7 8 x z c L A k / b 2 j 8 / N 5 O n 8 Z P 8 8 t 8 e T F E 4 m 5 0 + 5 5 K 5 u c N a V + d / l 4 R p Z M N 0 r U b r / 6 I r n G 6 / t 4 / s d + n 6 + v 1 5 P S n 8 3 p a D B C 3 G 4 X + / 4 C 4 d / l f y m X L c g n / 4 q V 4 H 5 x + d / 9 k 5 / e 6 / 3 D 3 w a e / 1 9 6 T 1 8 8 / v / / k l U v x P j 1 9 f f L q 7 G W Y G c d I 9 D f O t o M g s J z 6 6 + P T 3 / v k + M n r V 5 L K d X 8 E K z S 0 z H D 2 9 B l l 2 N 1 s g m p n J z I G g + m t U H 7 2 U 3 D h f 9 Z R f m 1 W g G n 5 9 / T N Z r z v 8 r / P j k 9 k C P z L 7 a l + Z m f c W 6 l 4 c / o K Q o E E L P 8 K 6 G + + f K U f 6 R / 6 I Q 9 q x 3 w q Q 6 T s 8 5 c v 3 z w / e 3 G K V 5 D u d x 8 8 f n 3 2 + Q s 4 d v z z M X 1 8 d P o T j + / i 5 + P n X 3 7 3 6 O z x X f w g q f i c V w z o D 2 I 3 / R i / 8 T f K g f S R W e E w v z 5 + / e 2 z Z 8 T Y 3 8 X 3 a M q f c u J b f 5 c W H v w 3 y M p r D / I 7 v 8 i / o s l 3 j 2 l h R e T z 9 N t v B K 4 u g 7 n F G E m t m 5 U Z + t W + 7 i 2 V + S s 0 O 9 E F G x Z z t 1 i z E y 7 d y O 9 u K Z C X 7 n j y n p + + M m s a O 7 w A Y / 4 U T r k 9 e 4 Q c / v 8 6 9 v j x O H v 8 + M 8 6 e 7 w u l m n W F B f L r P 7 / P q P 8 k B l l 7 + e A U b h 9 j F V 2 f t Z Z Z e d H D P K e D H L v 5 4 B B H j 5 8 G G c Q 8 8 X P J o u Y P v 7 / z C R 3 + d / j N 6 + E X / i X m J N z 8 v z 4 9 e e n X z o v R x n k 6 K e + + O r F 2 c n Z S + p A P 5 G v 3 g h C N s m 0 0 w 2 x f 2 8 X Y g M m o 4 0 1 d v f H Y x r g m 9 9 f I R C m 7 i / 5 5 n X n O / O 3 + Z b Y D y j o X 0 / P X u E v Y X X 8 d t c O + G u O / P m X J 7 S y 9 P T n 4 c g p 1 C F v / f T n 4 9 B f n X 5 O 4 v n / 2 4 F 3 g x k 7 b i i b / 9 + O m t 4 7 P T n p j 3 r n 5 V e / / 7 c R S f + 8 G / l P H X / + 6 q u X x / / / l f D X X z 0 B r / 9 8 n P P B o f / / f t K / e v H q 9 P X L y M A t S X 7 e D V z 1 / c + 3 c R u 9 9 / / d c d / l f 0 / g z u M z / k X a 7 R 5 t W I c 3 T b T t H g 8 z + p i 2 e 0 e P X 3 z 1 x e / / m p x d j u 3 c H / z 5 S y I k S G B / f 3 z 6 x U t K b J 9 x e P S S I w 7 8 d v L V F 1 / x L + R I f I 7 o k W I r / u 3 x C 5 K + V 3 b Q Q o 7 d b 4 x 2 v x d C 3 8 d 3 8 U M T s j e S j F Z T D + 7 9 1 B d P j 7 / Y f X b y / x m S H f w c U s w x 2 d 7 + / 3 c o d v / n k G K W x 5 5 / + f r g Q y k G H A x p W F 9 8 A 8 T 5 9 P 8 V x P n J e 6 / / 3 0 i c B z + H x H G y x m u a H 0 a c H 5 q s 7 f 5 c 8 p M j 2 e m r z / + / Q 7 J 7 P 4 c k c y J 4 9 v m X H 0 q y n w 0 R / D k k z t M 3 X + 0 / f 3 P / J 1 4 8 J Z f v 3 v 8 b i b O 7 9 3 N H H U / a X p 3 + X h 9 K n R + e t P 2 / w h v 4 4 s F P f L C T / r P B U A 9 / b o n z 8 P 7 L b / / k k y 9 e f 3 r 6 / 0 b i 7 O 7 + 3 F E H u u g n 3 3 z 1 + / z U 0 + / s / 1 7 / r / S V 9 n / u i O O p o u f 3 7 I C / L n F + e K q I S f a z R 7 K 7 / O / T V 2 f P G a e X r 1 6 + O T t 9 L a R 8 + e r L l 7 R Q y H / j Z X 0 Q j w P I T x 4 / / 4 q 5 5 G 6 3 8 Y a X 9 3 Y / 5 O W 9 D 3 n 5 3 g e 8 f O 9 D x r z / Q S 9 / C M H 2 f Y I x q 8 l v 7 w f E J 9 z X B L K 7 8 w E 0 2 N 3 5 A B r s 7 g Q 0 2 P 1 6 2 H 8 A 7 + z u 7 P s I 7 H 8 9 B O 5 / C A K f f s j L D 8 L Z v / f i 4 O n B / Z 9 8 c f / 3 O f j 8 9 7 m / f / r y 0 3 u n 9 3 7 q 9 / p 6 o z r w Y d / 7 e j A e B v h 9 L R i 7 o Z h 8 P R g f w i K 7 3 w C L 7 H 2 I h H 2 I W t 4 L Z B t 5 8 f f G f n / n w 2 H c / w Z g P P x m Y P j E P P p 0 v J e m J 2 X W F O f F N J s W / + j f u k y P Z 4 t i W T R t n b X F Z f b 1 O u m o 9 p h c v n n 4 + m v B D l j p a x I h 4 K i v A 2 M X / 9 8 0 x o f 3 H n 7 + n Y e n 3 3 3 5 9 W D f g n 5 f S 6 8 B d m A x f + o n X z 3 / / b 9 4 u f M 1 T A 9 g B a r h p 5 5 9 8 f s b c L / / T + z s P f h 6 M H 1 r c n T 8 9 C e / e E 7 t f u r r w f K N C 2 C d / e T Z 6 e / z 6 v j r A Q u N z f 7 d n b 2 7 e 8 x K X w d Y Y F 1 2 7 9 / d 2 S V g u w / T 3 U 8 f 3 b / / a P f h 1 4 M a 2 J u f D e H e 7 b j Y H h 0 Y 9 f 1 H 9 7 6 G h Q D U Q J w + c K o 6 N n P v 7 s 5 9 p S 6 R 9 s G j v a 9 h z Q G 1 4 2 v u j g n m w X h M 3 f F v w 0 D v 2 t D l J 4 9 1 K Z h / + c k X x 7 T G e / r i z d n T 4 6 f 0 O v 5 E E 4 q R x B n k 3 x 7 / 5 M v j V 6 8 p F I I y 0 V 8 f v z 7 7 / M X R 2 e O 7 / P P x l y / f H J 3 + x O O 7 + P n 4 + Z f f P f r 8 9 A t a 3 8 J v + P P 3 P / 2 9 3 7 i P + C 9 a K f 7 8 2 z C m + I l P O O r 7 8 r t v / J b 4 Q z / 8 / Z / T Y j K C B e 9 P f v e N v K q / 8 u c 7 W H 1 2 f z 7 + 9 q v f x 7 T i 3 2 w j 9 9 f j n 9 Q W P 2 k + g Z 6 3 f z z + 9 u n z l 7 / / 8 U 8 e n 3 E k + M X r z 3 / / F x w 4 2 s X 0 L 3 7 / 4 1 e n x C 1 m B R 3 j P P m C Q 8 2 7 l t 4 d w v / k 6 e / / k 2 e / / 5 d P f n + a K I q K X / / + z 8 5 e f K O z s L u 3 / f S s O w / e h z f O h N f 2 / z t z 8 f K r 3 / / J 0 8 + J p 7 / m b J x + 5 / T V y d n J 2 Z f f 9 H T s C c n c V O g H N 0 2 D + 8 1 Q 6 / + V h P 8 p J t z L N + 9 J 9 u N X h v 9 v J v b Z R m I / e e M R e 2 d 3 + / T F a Y f g 3 o e O 6 J b L + Q 9 L / + B j a a 1 i 4 E G 5 p V Q E s N 6 Y j v 2 X f s h z 9 T W F Z O e M d N T r E 5 q v 9 5 8 r w K X Z U W b W H 4 b R / z / P / D u W L h v J e Z f / / f b x i 6 f P 2 Y Q D B / n j 8 e s 3 x 2 / o x x v K j P 7 + P / H V 6 a v f B w h 6 f z 0 + e / H y q z d f f P n 0 F M v q 7 g 9 J Z T 4 / e 8 3 Y n 3 z 1 6 v f 6 K f z y + t V T w I N n t L 2 z t w 1 X W T 9 6 T G i e / S S 3 + e o l 5 O 7 1 7 / 8 F / X P 8 + a m F 8 v q r L z h r + v u / + v K 7 r 5 G 4 D T 9 w 3 5 9 8 + f y r L 1 6 8 x v z 3 P n v 8 F Z H 3 9 z 8 + e X N G q h X v A b L / m T b E x y 9 + / 5 N v E 6 / 8 / l + + s F 1 2 P / L b 0 J u v O c 3 c + Y j a v H 7 z 6 q s T + x K 3 C T / y 2 / B L u 0 E b g f P 6 2 z R 7 T 7 + k f D R 5 R 6 D P m 2 O m S + f j Y y V X + D F R W V o D 5 u 7 v b z h k O A w N G 8 p 7 e / q n B + j 1 2 d P f / + z F 0 9 P f m 8 n d / c y 0 o o Q 8 P n x 2 9 n t j 9 P 0 P D X j 3 p m n m f 2 Z a R a A F H z 7 G Y D E L L z 6 X V Z H T 7 9 q 5 P n t B D u n Z U / 7 1 9 Y s v 3 1 C y / c 3 v w 0 J 4 T E T 6 f W g + X p 0 h + v X / R B / M p H d f n R L f v y Z V S R z 6 1 X P 6 + c X x 7 / 3 7 M x b y C / / 9 + 5 i / f x 9 + Q x q S 6 / v s G f p 5 9 R P M 5 i I / k f B Q B Y t / k P E / / a 5 t z X / 9 / m 9 U E 5 2 9 e E a T + y Q I V + 1 n j z 8 / f f H V i z N 2 1 A e D c N v m M a 0 p P C c 5 + + L s T f q u K R 4 t i / K z j 9 p 6 n X + E j l i A z r 5 k 3 W R / f / w a u u P s + M n z 0 5 M v X 7 w 5 P n t x S j r E / v r 7 i w K J Q H v z e 5 M 7 8 5 3 T k z d 4 / / f n 4 O B 1 p N n d K P y 7 r 1 6 / + v 1 f / 9 7 M z E T Q n z x 7 i k + j H 5 I h O D 1 6 + v L 3 h 9 D i 1 8 d 2 6 p 6 e f S E m 5 P d + j r W W L z x 1 + d W L p 7 / / 7 / 9 T p 2 / O q O k b z 3 H G T 9 X E p F G A F F j E / E q M J K L 6 5 q t X z G / H v / f Z 6 6 P f 5 / F d / i n 0 Q 8 C 0 q / Q j O n 3 7 + C e f G 5 M i f 8 A A E 6 7 u D / m c 2 Z c 0 q i d 4 d j 3 K L V G 9 + J J w e X 3 0 F Y 1 V f m O M X 7 5 6 / Y K X 8 N w f k C D S y z / 5 / A h 5 M / v H Y 6 c A W R T O T q W r n z x 9 9 Z p m G 7 9 C S 7 / 5 0 q Q Q 6 W X 9 4 D G v X h 2 9 w Y y x q X 2 N + Y 3 Q U j 5 / z M t b R / w 3 f q G / d W G P i a t / 7 D E W A v D b J I s K + t s M Q 7 9 T M P o b P v E A 2 b 8 E k k + p p 6 c m f O V h 6 A d g 3 a d k P Y / k U / O X 4 e j X v / / v 9 f u w 9 H 5 O x u g l J E F + w d / H b 9 6 8 O h N 6 q Q 0 h 9 4 I Y H G J C U 9 7 7 z L R C H y x M j C J N A M 8 z c 4 i d B D K j n w O I + 8 P M i f n G / 1 M n y X z l / e W v U O 5 9 U w u U t J J 6 / I y Q f v 0 S M L 2 / 7 D c n 7 D + 9 f v n l C S t q / N T l 2 5 5 e O n n 4 k / t n 9 7 6 L h J K 2 Q G + f 7 x 2 l e H b S d P d e K p j T Z 4 / f f P s 7 b x S h z / d Z r f A M s 4 Y n z S t / q R r W P x 5 / c f b C + 9 z + A d K / N l N A 4 z y V P y g z A S y Z 9 P j t 8 W u i t C i w N 6 + / / e w 5 F I D 5 F Z 9 9 8 d R + x r / i s + e f 2 8 / 4 V 9 J U J G U n 7 N z Q X D N t D F v Y T 7 4 4 / e I J K d B O O 8 L i F d G d c X t K 8 n T 2 H H 6 B f d s 0 I d Y S 9 n R / i K N n d d 0 m x X f 2 9 B n x 5 A e p P d Z L q v D g S G 5 W e N 8 / + 9 6 H q T z 8 5 r T b 3 g 9 F 1 f 1 e A 6 r O U A + f / r x T d L / 3 / w s V n V F m 3 6 S i + / G b F B 1 + W h X 3 5 d 6 b n 9 j 7 8 v 5 P P X j 6 5 v X x p z v H D 7 / 7 7 c / v v f 5 y S M X 9 S M H 9 b C q 4 1 7 / / y Z t X J K c n z 4 9 f H z / 9 4 h t T c 1 h g 2 K j m 7 B 9 G L t 9 f s / 1 w n L i o Z u u R 7 e e j f v M + + / + T N v t w t 4 0 T B p / v n v V 0 2 p 7 R a f f + 3 6 T T f p + I T v t 9 3 k u n g W a d T / 5 f q u M + P / 3 y m 9 N x N 8 W u 9 g 8 j m / + f 1 X F M t h / p u B / p u I 6 O e / D V w a C O 2 / + R j v v h 6 7 j X p y e v T r 2 F v a + h 4 i J J u r 2 f D U X 3 c 5 m Z 2 6 j w D A 1 / p O 9 + T v T d 7 v 9 7 9 d 3 p 5 1 8 M + n S 7 O / 9 / i 1 T / v 6 H x a L J P T 0 4 + S O O x d v p Z 1 X X 4 7 f 9 V O s 5 Q 7 U c 6 7 u d E x / 2 / 2 a c 7 v f 9 6 0 K e 7 / y M N 9 8 P X c K c v 3 l A a / f S b W 4 P Y u f f z Q s c 5 u v 1 I y / 1 I y 3 W 0 3 O / 1 7 Z N B L f f p j 7 T c D 0 3 L n f z + x 6 9 O j 0 l a n 5 2 9 O H 5 + 9 s 0 p u d 0 f Q n b u 5 2 5 t t U + 2 H + m 4 / 9 / o u B v X U y M 6 z l t V / W r / 9 z n + 9 u e f 3 t / f e f p k a F V 1 9 + c g O / e z q e O Y M v 9 v 0 W n W A 3 n + 5 c k 3 q t N 2 9 n / 2 d d r / C x w 3 S 7 Y f 6 b T / 3 + i 0 b 8 p v + 4 n X 3 x 3 0 2 x 7 8 y G / 7 4 e u 4 L 7 5 6 c X Z y 9 v K b 0 3 H 3 f 1 7 o O E u 2 H + m 4 H + m 4 j o 7 7 v f c / H 9 R x B z / S c T 8 c H R d d / 3 n z 8 P U m R c d a x t N v G H j w t y y w / t 6 9 B d a b Y t W j 7 5 9 9 j 6 T P / v n + C j C 6 2 s q o f 5 j 2 Y x B x d T d M w a + p 8 / S 3 Q N f p b z / b O g 5 z F v z 9 n h q P 5 7 z 7 2 X v r w J 1 B H b g z r A O t X f p h 6 E D / L 6 f 3 8 H O T x h O u i E e q 6 e 7 / q 9 Z V 9 V f o N / 0 V a g 2 / / n 8 h I H 1 1 + j k B / O Z 8 t U 9 / 9 n 2 1 n 7 s c W 4 9 q X 1 N t / c h V + / + t q / b t e 5 / v D L p q D / 9 f p L b + f + 2 q + b L 6 + q s n r 0 9 P X n 1 z K u 7 B z 7 6 K + 3 9 B O G r J 9 i M d 9 y M d 1 9 F x D 1 / 9 X k M 6 D o t s P 9 J x P 2 w d 9 9 W L V 6 e v X 3 5 z K u 7 g 5 4 W K M 1 T 7 k Y b 7 k Y b r a L j P 7 + 0 P a r j / N w W f / 3 / R c H f 5 X + o E 2 L 3 i z 6 m X U 0 / d 3 Z x 9 Y 4 V 0 5 C 1 8 P / t 8 b / / T n 3 j 2 8 P f a v 7 e 3 f 6 L Z M m 1 H x D g 6 X t X V J J t V 6 e e v X u q 3 + D i W h P v 2 2 d O n p y + U E D w / R 8 9 o + s z v j 1 8 e v z q V 7 N n T V 2 f P n 7 9 + Q y x / 9 J y G 5 f 5 6 / O 3 j 1 0 9 P n x 1 / 9 f z N 0 y 9 P v s K M d D 4 h n n n 5 4 v g L p u y T 4 9 e n T 0 H M N 8 + / / P z L 4 B O r a e 0 n J 1 9 + 8 f L s a f i a q u y 7 H X L + r F D 3 4 N l 3 I 9 R d r M o i m x b V M m / S 6 / R V P l t P 5 S 9 L a 5 / W e z + i 9 a 1 o f f r q 8 z 6 t v 6 h m x X k x J V 6 O 0 v b e j 2 h 7 K 9 o + v 7 f T p + 3 T / D J f X g y R d v 9 H p L 0 V a V + d / l 5 9 0 r 7 M B u n q 1 n x / R N d N d P 2 9 f 2 K / T 9 f X 6 8 n p T + f 1 t B g g r k v S / o i 4 f e L + X v d + 8 u D e T 3 3 x 9 P j 5 2 e d f D n s N U c q 6 3 J B Q 9 u j 3 g d P D v 7 0 P h U 8 3 U Z h n 6 / + j F P 3 y 9 c E G P + z b R d N G y e r i 0 Q 1 k f d 0 n 6 6 Z 5 1 R Y / L x n 7 J + + 9 3 j A N L / M 6 f V n n z X o V n Y y H t 5 m M n 7 8 8 / s X u s x t i D U v g G H l 3 d 2 5 D 3 t v z O k / 1 z 2 N e / + L B T 8 S C k y 6 v D + q e 3 W 4 Q + K P 5 + J r z 8 f D + y 2 / / 5 J M v X n 9 6 + r 4 B z G 4 3 O P y a K m c j j f 8 / p 3 K e v v l q / / m b + z / x 4 i n l U O 9 F v O u 2 r V L L 6 L O 8 T F d 5 X V R g e l b u 6 7 x p s z L d e v 7 0 2 Z 2 t l 1 m d u U m 4 E 5 2 F b h j 5 d S X B Z 4 S f d 5 K A W f v J N 1 / 9 P j / 1 9 D v 7 v 9 c G K x y d g W 6 0 e V s 5 + P + B H 3 S X / 6 V c t S y H 8 C 9 e C v f B 6 X f 3 T 3 Z + r / s P d x 9 8 + n v t P X n 9 / N s 7 v / d 3 X A r 3 6 e n r k 1 d n L 8 P M N 0 a i v 3 E 2 H Q S D H O m v j 0 9 / 7 5 P j J 6 9 f S a r W / R G s w N A y w u m b s 5 / 4 i p K f b t J B t 7 M T G Y X B 9 X Z I P 3 h 4 7 4 e D 9 N n T Z 5 T 2 3 4 z y X f 7 3 2 f G J Y M + / 3 J 7 k Z 3 a 6 v W W I N 6 e v I D b I r P K v g P 7 m y 1 f 6 k f 6 h H / J 4 d s y n M j p K L X / 5 8 s 3 z s x e n e A W 5 f P f B 4 9 d n n 7 8 4 O q P P 8 P M x f X x 0 + h O P 7 + L n 4 + d f f h d 5 b v w g 0 f m c l w P o D + I 1 / R i / 8 T f K f v S R W b 4 w v z 5 + / e 2 z Z 8 T V 3 8 X 3 a M q f c l Z b f 5 c W H v w 3 S L l r D / I 7 v 8 i / o s l 3 j 2 n V h A 3 P 6 e m 3 3 w h c X e N y K y 2 S N z f L L v S r f d 1 b B / O X X 3 a i q z F o J b + Z R t 5 f + o 1 b 5 + N 1 O Z 6 8 5 6 e v z I L F D q + u m D + F U 9 6 D P Q L m / j l i j 9 N B 9 j i L s 8 f Z z z p 7 n P 3 / n j 3 u 8 r / H b 1 4 J p / A v v j 5 6 r Q u y J 8 + P X 3 9 + + q X T S s o a R z / 1 x V c v z k 7 O X l I H + o l 8 9 U Y Q s q F p L 3 a C r V L 7 C J i y 2 r w X L D 3 / b K x I C p P j t 7 t 2 w F 9 z 5 M + / P C F D / f T n 4 c j J K y E r d f r z c e i v T j 8 n 8 f z / 7 c B f n 5 6 8 O n 0 T G T e U z f 9 v R 0 3 v n Z 6 c 9 E e 9 8 / K r 3 / / b c H t / 3 o 3 8 p 4 4 / f / X V y + P / / 0 r 4 6 6 + e g N d / P s 7 5 4 N C 9 S f / / 5 8 i / e v H q 9 P X L y M A t S f 5 / O u X D A 1 d 9 / / N t 3 E b v / X 9 3 3 H f 5 3 x O 4 8 5 w W w C / S b j f I K X 1 u F 6 Q P n n 3 X B H m 7 p u 0 e D z P 6 m L Z 7 R 4 9 f f P X F 7 / + a n F 2 O 6 t w f / P l L I i R I Y H 9 / f P r F S 8 p C n X F 4 9 J I j D v x 2 8 t U X X / E v 5 E h 8 j r i R Y i v + 7 f E L k r 5 X d t B C j v 1 v i n S / F 2 L e x 3 f x Q / M n N 1 K s s 1 7 0 / x G K P f g 5 p J j j s b 3 9 / + 9 Q 7 N 7 P I c U 6 6 + 4 f R j H g Y E j D 6 u I b I M 7 9 / 1 c Q h 5 f k / t 9 H n E 9 / D o n j Z O 3 3 / o n 9 D y X O D 0 3 W D v 5 f Q b H T V 5 / / f 4 Z i / + 8 Q Q F 6 H + j C K / W w I 4 M + h 6 n 7 a W d v 9 f x 9 x s C b / c 0 U d T 9 h e n f 5 e H 0 q d H 5 q w / V w 6 T 8 7 d f P A T H + y g / 2 z w 0 8 + l 7 i b i P L z / 8 t s / + e S L 1 5 + e / r + R O L u G A j 8 H 1 I E q + s k 3 X / 0 + P / X 0 O / u / 1 / 8 r H a W f y z D O a a L n 9 + y A v y 5 x f m i a 6 G f Z t b z L / z 5 9 d f a c U X r 5 6 u W b s 9 P X Q s m X r 7 5 8 S W u E / D d e 1 g c c D i A / e f z 8 K 2 a S u 9 3 G G 1 7 e 2 / 2 Q l / c + 5 O V 7 H / D y v Q 8 Z 8 / 4 H v f w h B N v 3 C c a c J r + 9 H x C f c F 8 T y O 6 O T w O k z b 4 O j A 8 g x e 5 O Q I r d r 4 f A B 7 D Q 7 s 7 + N 4 D A / Q 9 B 4 N M P e f l B y A T 3 X h w 8 P b j / k y / u / z 4 H n / 8 + 9 / d P X 3 5 6 7 / T e T / 1 e X 2 9 U B x + C 2 M M A s a + F w G 4 o J l 8 P x o f w x u 4 3 w B t 7 H 6 B l d j 9 E L e 9 9 u G z v 7 3 w 4 j P v f A I y H 3 w w M n 5 h H n 4 7 3 0 v S k z J r i v J h m 0 + I f / V u X 6 f F s U S y L p q 2 z t r j M v l 4 n H d U e E 8 g 3 D 1 9 / L d g B K 3 1 N I g Q c 9 X V g 7 O L / m 8 b 4 8 N 7 D z 7 / z 8 P S 7 L 7 8 e 7 F v Q 7 2 s p N M A O L O Z P / e S r 5 7 / / F y 9 3 v o Z Y A 1 a g G n 7 q 2 R e / v w H 3 + / / E z t 6 D r w f T N y N H x 0 9 / 8 o v n 1 O 6 n v h 4 s 3 6 o A 1 t l P n p 3 + P q + O v x 6 w 0 M r s 3 9 3 Z u 7 v H r P R 1 g P l m 5 W j n / t 3 d H Q K 2 e 5 D u 7 j 7 a v / / o 6 z g y g B r Y m 5 8 N 4 d 7 t u N g e H d L d T x / d 3 3 9 0 b / / r Q Q 3 E 6 f 2 m q g 8 s l J + 9 u 0 R g o u 7 D d P f + o 9 0 H j + B t f x 0 U O 7 7 m 7 h g z N h 4 T m / F v w 0 D v 2 t D l J 4 9 1 F Z h / + c k X x 7 S 8 e / r i z d n T 4 6 f 0 O v 5 E E 4 q R x N D y b 4 9 / 8 u X x q 9 c U C k G Z 6 K + P X 5 9 9 / u L o 7 P F d / v n 4 y 5 d v j k 5 / 4 v F d / H z 8 / M v v H n 1 + + g W t b e E 3 / P n 7 n / 7 e b 9 x H / B c t E n / + b R h T / M Q n H P R 9 + d 0 3 f k v 8 o R / + / s 9 p H R n B g v c n v / t G X t V f + f M d L D y 7 P x 9 / + 9 X v Y 1 r x b 7 a R + + v x T 2 q L n z S f Q M / b P x 5 / + / T 5 y 9 / / + C e P z z g S / O L 1 5 7 / / C w 4 c 7 T r 6 F 7 / / 8 a t T E m y z e I 5 x n n z B o e Z d S + 8 O 4 X / y 9 P f / y b P f / 8 s n v z 9 N F A X F r 3 / / Z 2 c v v t F Z 2 N 3 b f n r W n Q f v w x t n w m v 7 / 5 2 5 e P n V 7 / / k 6 e f E 0 1 9 z N k 6 / c / r q 5 O z k 7 M t v e j r 2 h G R u K v S D m 6 b B / W a o 9 f 9 K w v 8 U E + 7 l m / c k + / E r w / 8 3 E / t s I 7 G f v P G I v b O 7 f f r i t E N w 7 0 N H d M v l / I e l f / C x t F Y x 8 K D c U i o C W G 9 M x / 5 L P + S 5 + p p C s n N G O u r 1 C c 3 X + 8 8 V 4 N L s K D P r D 8 P o / 5 9 n / h 1 L l 4 3 k v M v / f v v 4 x d P n b M K J b v r H 4 9 d v j t / Q j z e U G P 3 9 f + K r 0 1 e / D x D 0 / n p 8 9 u L l V 2 + + + P L p K V Z g 3 B + S y n x + 9 p q x P / n q 1 e / 1 U / j l 9 a u n g A f P a H t n b x u u s n 7 0 m N A 8 + 0 l u 8 9 V L y N 3 r 3 / 8 L + u f 4 8 1 M L 5 f V X X 3 D W 9 P d / 9 e V 3 X 2 N y w w / c 9 y d f P v / q i x d h E / P Z 4 6 + I v L / / 8 c m b M 1 K t e A + Q / c + 0 I T 5 + 8 f u f f J t 4 5 f f / 8 o X 0 g F R x 5 y O / D b 3 5 m r P M n Y + o z e s 3 r 7 4 6 s S 9 x m / A j v w 2 / t B u 0 E T i v v 0 2 z 9 / R L S k e T d w T 6 v D l m u n Q + P l Z y h R 8 T l a U 1 Y O 7 + / o Z D h s P Q s K G 8 t 6 d / e o B e n z 3 9 / c 9 e P D 3 9 v Z n c 3 c 9 M K 8 r H 4 8 N n Z 7 8 3 R t / / 0 I B 3 b 5 p m / m e m V Q R a 8 O F j D B a z 8 O J z W R Q 5 / a 6 d 6 7 M X 5 J C e P e V f X 7 / 4 8 g 0 l 2 9 / 8 P i y E x 0 S k 3 4 f m 4 9 U Z o l / / T / T B T H r 3 1 S n x / W t S l c S h X z 2 n n 1 8 c / 9 6 / P 2 M h v / D f v 4 / 5 + / f h N 6 Q h u b 7 P n q G f V z / B b C 7 y E w k P V b D 4 B x n / 0 + / a 1 v z X 7 / 9 G N d H Z i 2 c 0 u U + C c N V + 9 v j z 0 x d f v T h j R 3 0 w C L d t H t O a w n O S s y / O 3 q T v m u L R s i g / + 6 i t 1 / l H 6 I g F 6 O z L F 5 h g + / v j 1 9 A d Z 8 d P n p + e f P n i z f H Z i 1 P S I f b X 3 1 8 U S A T a m 9 + b 3 J n v n J 6 8 w f u / P w c H r y P N 7 k b h 3 3 3 1 + t X v / / r 3 Z m Y m g v 7 k 2 V N 8 G v 2 Q D M H p 0 d O X v z / F J / z r Y z t 1 T 8 + + E B P y e z / H W s s X n r r 8 6 s X T 3 / / 3 / 6 n T N 2 f U 9 I 3 n O O O n a m L S K E A K L G J + J U Y S U X 3 z 1 S v m t + P f + + z 1 0 e / z + C 7 / F P o h Y D L 0 I z p 9 + / g n n x u T I n 8 o e P 6 D e Z b U q C d t d g 3 K L U u 9 + J I Q E J 6 m Z i 9 f v X 7 B y 3 X u D 4 g L K e G f f H 6 E 0 N n + 8 d h p O + b 7 s 1 P p 4 i d P X 7 2 m q c W v U M l v v j T 5 Q n p Z P 3 j M S 1 V H b z A 9 b F d f Y z I j h J P P H / N a 1 h H / j V / o b 1 3 E Y 0 r q H 3 u M h Q D 8 N g m e g v 4 2 w 9 D v F I z + h k 8 8 Q P Y v g e R T 6 O m p i V V 5 G P o B + P Q p m c o j + d T 8 Z d j 3 9 e / / e / 0 + L K q f k + V 5 C W G W X / D 3 8 Z s 3 r 8 6 E X m o w y J c g b l b C W S P y 4 u m Z + Q z k 5 t n k y b c k J w v 5 O U T K / W F m w H z j / 6 l T Y r 7 y / v L X H v e + q b V H W i M 9 f k Z I v 3 4 J m N 5 f 9 p s T d o 1 e v / z y h H U w f u r C b E / l n D z 8 y f 2 z e 9 9 F r k h b o L f P 9 4 5 S P D t p u n s v F c z p s 8 d v v v 2 d N 4 r Q 5 / u s M X g + m d F J q c p f q m H 1 j 8 d f n L 3 w P r d / g P S v z R T Q O E / l D 0 o 6 A E s m P X 5 7 / J o o z T 3 9 3 m 9 e f / v Z c 8 i 2 + R W f f f H U f s a / 4 r P n n 9 v P + F d S Q i R T J + y 3 0 F w z b Q x j 2 E + + O P 3 i C e n G T j v C 4 h X R n X F 7 S t J z 9 h w m P 2 A r N C H W E m Z 0 f 4 g P Z 9 X Y J p 1 2 9 v Q Z 8 e Q H a T T 8 v L U u O / r + 2 f d I s u y f H 6 r Y 9 n 4 o i u 3 3 G l B s h n o / H 9 U a + K L 3 2 c + 1 o j P K 7 J t U d D 9 + k 6 L D T 6 v i v t x 7 8 x N 7 X 9 7 / q Q d P 3 7 w + / n T n + O F 3 v / 3 5 v d d f D q m 4 H y m 4 n 0 0 F 9 / r 3 P 3 n z i u T 0 5 P n x 6 + O n X 3 x z a m 7 v / y 8 u W 1 S z 9 c j 2 8 1 G / e Z / 9 / 0 m b f b j b x r m A z 3 f P e j p t z + i 0 e / 9 v 0 m m / T 0 S n / T 7 v p d N A s 8 4 n / y / V c Z + f f v n N 6 b h 7 P 2 9 0 H J P t R z r u R z q u o + M e f H U w q O P 2 / z + q 4 / 4 / r e N e n 5 6 8 O v X W 7 D 5 Q x e 3 + / H D j D N V + p O F + T j T c 7 v 9 7 N d z p 5 1 8 M e n G 7 O / 9 / i 0 3 / v 6 H j a L J P T 0 6 + M R 2 H t d S f B z r O U O 1 H O u 7 n R M f 9 v 9 m L O 7 3 / e t C L u / 8 j D f f D 1 3 C n L 9 5 Q 4 v z 0 G 1 x 1 u P / z Q s c 5 u v 1 I y / 1 I y 3 W 0 3 O / 1 7 Z N B L f f p j 7 T c D 0 3 L n f z + x 6 9 O j 0 l a n 5 2 9 O H 5 + 9 s 0 p u d 3 d n 3 0 l 9 3 O 3 m t o n 2 4 9 0 3 P 9 v d N y N K 6 g R H e e t o 3 6 1 / / s c f / v z T + / v 7 z x 9 M r S O u v v / q n z c h + s 4 p s z / W 3 S a 9 U C e f 3 n y j e q 0 n U 9 / 9 n X a / w s c N 0 u 2 H + m 0 / 9 / o t G / K b / u J 1 9 8 d 9 N s e / P 9 L p / 2 / 2 m + z w v r F V y / O T s 5 e f n M 6 7 s H P C x 1 n y f Y j H f c j H d f R c b / 3 / u e D O u 7 g R z r u h 6 P j o u s / b x 6 + 3 q T o W M t 4 + g 0 D D / 5 m b Y d P + a f T e T f F q k f f P / s e S Z / 9 8 / 0 V 4 N F X k G n + z S l C R v 3 D t B + D i K u 7 Y Q p + T Z 2 n v w W 6 T n / 7 W d N x q u M w Z 7 7 O e 1 + N x 3 P e / e y 9 d e D O o A 7 c G d a B 1 i 7 9 M H S g / 5 f T e / i 5 S e M J V 8 Q j 1 X T 3 / 1 X r q v o r 9 J v + C r W G X / + / E J C + O v 2 c A H 5 z v t r B z 7 6 v 9 n O X Y + t R 7 W u q r R + 5 a v + / d d W + f e / z n U F X 7 e H / i 9 T W / 6 9 d N V 9 W X 3 / 1 5 P X p y a t v T s U 9 / N l X c f 8 v C E c t 2 X 6 k 4 3 6 k 4 z o 6 7 u G r 3 2 t I x 2 G R 7 U c 6 7 o e t 4 7 5 6 8 e r 0 9 c t v T M X t 7 v y 8 U H G G a j / S c D / S c B 0 N 9 / m 9 / U E N 9 / + m 4 P P / L x r u L v 9 L n Q C 7 V / w 5 9 X L q q b u b s 2 + s k I 6 8 h e 9 n n + / t f / o T z x 7 + X v v 3 9 v Z P N F u m 7 Y g Y R 8 e r u p p k s y r 9 / N V L / R Y f x 5 J w 3 z 5 7 + v T 0 h R K C 5 + f o G U 2 f + f 3 x y + N X p 5 I 9 e / r q 7 P n z 1 2 + I 5 Y + e 0 7 D c X 4 + / f f z 6 6 e m z 4 6 + e v 3 n 6 5 c l X m J H O J 8 Q z L 1 8 c f 8 G U f X L 8 + v Q p i P n m + Z e f f x l 8 Y j W t / e T k y y 9 e n j 0 N X 1 O V f b d D z p 8 V 6 h 4 8 + 2 6 E u o t V W W T T o l r m T X q d v s p n 6 6 n 8 F a X 1 3 o 9 o f S t a n 7 7 6 v E / r L 6 p Z c V 5 M i Z e j t L 3 3 I 9 r e i r b P 7 + 3 0 a f s 0 v 8 y X F 0 O k 3 f 8 R a W 9 F 2 l e n v 1 e f t C + z Q b r e / x F d b 0 X X 3 / s n 9 v t 0 f b 2 e n P 5 0 X k + L A e J + + i P i b i D u 7 3 X v J w / u / d Q X T 4 + f n 3 3 + 5 b D X E K X s g w 5 l j 3 4 f O D 3 8 2 / t Q + H Q T h X m 2 / j 9 K 0 S 9 f H 2 z w w 7 5 d N G 2 U r A e 3 I e v r P l k 3 z a u 2 + H n J 2 D 9 5 7 / W G a X i Z 1 + n L O m / W q + h k u P z n j 3 g 8 Q t w v d p / d E G t Y A s f I 6 + V e v h F e 5 6 n + e c z r X z z 4 i V h w 0 u X 1 Q d 2 z 2 w 0 C f z Q f X 3 M + H t 5 / + e 2 f f P L F 6 0 9 P 3 z e A 2 e 0 G h 1 9 T 5 W y k 8 f / n V M 7 T N 1 / t P 3 9 z / y d e P K U c 6 r 2 I d 9 2 2 V W o Z f Z a X 6 S q v i w p M z 8 p 9 n T d t V q Z b z 5 8 + u 7 P 1 M q s z N w l 3 o r P Q D S O / r i T 4 j P D z T h I w a z / 5 5 q v f 5 6 e e f m f / 9 9 p g h a M z 0 I 0 2 b y s H / z / w g + 7 y v 5 S r l u U Q / s V L 4 T 4 4 / e 7 + y c 7 v d f / h 7 o N P f 6 + 9 J 6 + f f / u 7 3 3 n i U r h P T 1 + f v D p 7 G W a + M R L 9 j b P p I B j k S H 9 9 f P p 7 n x w / e f 1 K U r X u j 2 A F h p Y R z p 4 + o w y 6 m 3 J Q 7 e x E x m A w v c v / P j s + E e z 5 l 9 t j f 2 Y p 5 2 X 0 3 5 y + A g c i S c m / A v q b L 1 / p R / q H f s j j 2 T G f y u g o S / v l y z f P z 1 6 c 4 h W k x d 0 H j 1 + f f f 4 C H h r / f E w f H 5 3 + x O O 7 + P n 4 + Z f f P T p 7 f B c / i A s / 5 8 w 6 / U H T p h / j N / 5 G Z 5 I + M i s B 5 t f H r 7 9 9 9 o w Y 5 L v 4 H k 3 5 U 0 4 Q 6 + / S w o P / B t l r 7 U F + 5 x f 5 V z T 5 7 j E t Q L A O P z 3 9 9 h u B q 8 t F b t F C U t B m B Y N + t a 9 7 S 0 r + S s Z O d G G D z Y p b 1 N g J l z j k d 7 d k x k t c P H n P T 1 + Z 3 P 8 O L 1 S Y P 4 V T m C v u 8 r / H b 1 4 J p / A v P s O 9 1 s W r k + f H r z 8 / / d K x n b L G 0 U 9 9 8 d W L s 5 M z y m i b T + S r N 4 K Q d e N 7 f u b v 7 X Q J Y M r K 3 F 6 w T P e z s X o j T G 7 F 5 U N G / v z L E 1 J q T 3 8 e j p w 0 O K m h 0 5 + P Q 3 9 1 + j m J 5 / 9 v B / 7 6 9 O T V 6 Z v I u K F s / n 8 7 a n r v 9 O S k P + q d l 1 / 9 / t + G i / D z b u Q / d f z 5 q 6 9 e H v / / V 8 J f f / U E v P 7 z c c 4 H h / 7 / + 0 n / 6 s W r 0 9 c v I w O 3 J P l 5 N 3 D V 9 z / f x m 3 0 3 v 9 3 x 3 2 X / z 2 B O 8 9 x H 3 6 R d r t B / P 2 5 X b w 7 e P Z d E + T t m r Z 7 P M z o Y 9 r u H T 1 + 8 d U X v / 9 r c n Y 5 q n N / 8 O c v i Z A g g f 3 9 8 e k X L y l i P + P w 6 C V H H P j t 5 K s v v u J f y J H 4 H H E j x V b 8 2 + M X J H 2 v 7 K C F H P v f F O l + L 8 S 8 j + / i h w b I N 1 K s k 1 v / / w j F H v w c U s z x 2 N 7 + / 3 c o d u / n k G K d N c o P o x h w M K R h d f E N E O f + / y u I w 8 s X / + 8 j z q c / h 8 R x s v Z 7 / 8 T + h x L n h y Z r B / + v o N j p q 8 / / P 0 O x / 3 c I I O f s P 4 x i P x s C + H O o u p 9 2 1 s H + 3 0 c c r F / + X F H H E 7 Z X p 7 / X h 1 L n h y Z s P 5 f O k 3 M 3 H / x E 3 0 F / T 4 r 9 b P D T z 6 X u 7 q z f f h g 7 / W w Q Z 9 d Q 4 O e A O k 8 7 i 7 v / 7 6 P O z 2 U Y 5 z T R 8 3 t 2 w F + X O D 8 0 T f S z 7 F r e 5 X + f v q L l d s b y F S 1 S n 7 4 W S r 5 8 9 e V L W i P k v / G y P u B w A P n J 4 + d f M Z P c 7 T b e 8 P L e 7 o e 8 v P c h L 9 / 7 g J f v f c i Y 9 z / o 5 Q 8 h 2 L 5 P M O Y 0 + e 3 9 g P i E + 5 p A d n d 8 G i B t 9 n V g f A A p d n c C U u x + P Q Q + g I V 2 d / a / A Q T u f w g C n 3 7 I y w 9 C J r j 3 4 u D p w f 2 f f H H / 9 z n 4 / P e 5 v 3 / 6 8 t N 7 p / d + 6 v f 6 e q M 6 + B D E H g a I f S 0 E d k M x + X o w P o Q 3 d r 8 B 3 t j 7 A C 2 z + y F q e e / D Z X t / 5 8 N h 3 P 8 G Y D z 8 Z m D 4 x D z 6 d L y X p i d l 1 h T n x T S b F v / o 3 7 p M j 2 e L Y l k 0 b Z 2 1 x W X 2 9 T r p q P a Y Q L 5 5 + P p r w Q 5 Y 6 W s S I e C o r w N j F / / f N M a H 9 x 5 + / p 2 H p 9 9 9 + f V g 3 4 J + X 0 u h A X Z g M X / q J 1 8 9 / / 2 / e L n z N c Q a s A L V 8 F P P v v j 9 D b j f / y d 2 9 h 5 8 P Z i + G T k 6 f v q T X z y n d j / 1 9 W D 5 V g W w z n 7 y 7 P T 3 e X X 8 9 Y C F V m b / 7 s 7 e 3 T 1 m p a 8 D z D c r R z v 3 7 + 7 u E L D d g 3 R 3 9 9 H + / U d f x 5 E B 1 M D e / G w I 9 2 7 H x f b o k O 5 + + u j + / q N 7 + 1 8 P a i B O H z h V H Z u 5 d 5 c I T N R 9 m O 7 e f 7 T 7 4 B G 8 7 a 8 D t e N r 7 o 4 x Y + M x s R n / N g z 0 r g 1 d f v J Y V 4 H 5 l 5 9 8 c U z L u 6 c v 3 p w 9 P X 5 K r + N P N K E Y S Q w t / / b 4 J 1 8 e v 3 p N o R C U i f 7 6 + P X Z 5 y + O z h 7 f 5 Z + P v 3 z 5 5 u j 0 J x 7 f x c / H z 7 / 8 7 t H n p 1 / Q 2 h Z + w 5 + / / + n v / c Z 9 x H / R I v H n 3 4 Y x x U 9 8 w k H f l 9 9 9 4 7 f E H / r h 7 / + c 1 p E R L H h / 8 r t v 5 F X 9 l T / f w c K z + / P x t 1 / 9 P q Y V / 2 Y b u b 8 e / 6 S 2 + E n z C f S 8 / e P x t 0 + f v / z 9 j 3 / y + I w j w S 9 e f / 7 7 v + D A 0 a 6 j f / H 7 H 7 8 6 J W 4 x i + c Y 5 8 k X H G r e t f T u E P 4 n T 3 / / n z z 7 / b 9 8 8 v v T R F F Q / P r 3 f 3 b 2 4 h u d h d 2 9 7 a d n 3 X n w P r x x J r y 2 / 9 + Z i 5 d f / f 5 P n n 5 O P P 0 1 Z + P 0 O 6 e v T s 5 O z r 7 8 p q d j T 0 j m p k I / u G k a 3 G + G W v + v J P x P M e F e v n l P s h + / M v x / M 7 H P N h L 7 y R u P 2 D u 7 2 6 c v T j s E 9 z 5 0 R L d c z n 9 Y + g c f S 2 s V A w / K L a U i g P X G d O y / 9 E O e q 6 8 p J D t n p K N e n 9 B 8 v f 9 c A S 7 N j j K z / j C M / v 9 5 5 t + x d N l I z r v 8 7 7 e P X z x 9 z i a c H A X 9 4 / H r N 8 d v 6 M c b S o z + / j / x 1 e m r 3 w c I e n 8 9 P n v x 8 q s 3 X 3 z 5 9 B Q r M O 4 P S W U + P 3 v N 2 J 9 8 9 e r 3 + i n 8 8 v r V U 8 C D Z 7 S 9 s 7 c N V 1 k / e k x o n v 0 k t / n q J e T u 9 e / / B f 1 z / P m p h f L 6 q y 8 4 a / r 7 v / r y u 6 8 x u e E H 7 v u T L 5 9 / 9 c W L s I n 5 7 P F X R N 7 f / / j k z R m p V r w H y P 5 n 2 h A f v / j 9 T 7 5 N v P L 7 f / n C d t n 9 y G 9 D b 7 7 m L H P n I 2 r z + s 2 r r 0 7 s S 9 w m / M h v w y / t B m 0 E z u t v 0 + w 9 / Z L S 0 e Q d g T 5 v j p k u n Y + P l V z h x 0 R l a Q 2 Y u 7 + / 4 Z D h M D R s K O / t 6 Z 8 e o N d n T 3 / / s x d P T 3 9 v J n f 3 M 9 O K 8 v H 4 8 N n Z 7 4 3 R 9 z 8 0 4 N 2 b p p n / m W k V g R Z 8 + B i D x S y 8 + F w W R U 6 / a + f 6 7 A U 5 p G d P + d f X L 7 5 8 Q 8 n 2 N 7 8 P C + E x E e n 3 o f l 4 d Y b o 1 / 8 T f T C T 3 n 1 1 S n z / m l Q l c e h X z + n n F 8 e / 9 + / P W M g v / P f v Y / 7 + f f g N a U i u 7 7 N n 6 O f V T z C b i / x E w k M V L P 5 B x v / 0 u 7 Y 1 / / X 7 v 1 F N d P b i G U 3 u k y B c t Z 8 9 / v z 0 x V c v z t h R H w z C b Z v H t K b w n O T s i 7 M 3 6 b u m e L Q s y s 8 + a u t 1 / h E 6 Y g E 6 + / I F l k r s 7 4 9 f Q 3 e c H T 9 5 f n r y 5 Y s 3 x 2 c v T k m H 2 F 9 / f 1 E g E W h v f m 9 y Z 7 5 z e v I G 7 / / + H B y 8 j j S 7 G 4 V / 9 9 X r V 7 / / 6 9 + b m Z k I + p N n T / n T N 5 0 P 3 v z + Z 6 S j E L h I c / x F X J A t 8 i N Q 7 / T 5 K W T i 9 6 f Q h T 9 7 H M Q 2 1 N b E K b + P v s S f k W U 5 N S + c L W f 5 O 8 y y / P L 4 J 7 N y 3 Y M t H 1 K b E G K s g 1 e n x N + v f v / j 1 6 9 P v 3 j y / P f Z 3 M 2 T 0 3 f H s 1 m x H K U / m d d N U S 0 / e 0 D p u D H / N 0 p P 1 m W 7 r v P P l v m a A t p y l L 5 c T 8 p i + n v l 1 2 + q t / n y s 4 d 7 n 2 a f 7 u 0 c T C f n 9 w 8 m 2 e T r 4 H n y n D D d j O S 0 W o y b b D W e F O O 8 H W f L r L z + Q V 6 P M y A + p h G c t f n i T f 6 u P S 3 z R b 5 s 3 w s L l m 4 z 2 5 v R e P r y 9 9 9 9 L 9 i n v z f J w i 3 m m o b w + t n L 7 z z 9 f b 7 7 5 e v f + + S r L 3 / q 8 7 O 9 B 9 / 5 i Z 9 4 f v / 0 I O z w h g 5 f f / v 0 9 M 3 m v j 6 d j G / K W N x + g E 9 P 4 f f 8 / q + / f f z y 5 i H e / / K r F 7 / P F 6 c v T 3 7 i / s n 9 + y + + e P D V y a f 3 T r 7 8 9 P 1 o + g p 6 e H N f v 9 v x 7 7 b 7 C P + 8 F + C n Z 6 9 f P j / + f X 5 / a O e z E 1 L 9 z 9 + c v t r M m K x b 3 g P 0 s y 9 f f X H 8 5 p u F C T 3 x + 6 u i u E G M f m H Z H v 4 e 7 x Z l e q m i / t H u e O e j N F 9 O K x K k i 8 8 + W r f n 2 7 u f f v R 7 / M K L 9 v A 3 T t D 8 d V 4 X W V n 8 I P f E K y U Q y + Y R q d n P P p q 3 7 e r R 3 b t X V 1 f j q 3 v j q r 6 g L N D O 7 t 3 f + 4 v n r 6 f z f J F t F 8 u m z Z Z T 0 s P m r d n N b 3 0 k C K Q p U H h z v c r x 9 0 9 m h M q k z P H Z X f O h a X T 2 l J s c v 2 I b 8 P s 7 L 5 5 b y 7 e m L R P D A C B V x k 2 C D 2 X s d 2 O D x 9 f v x V b H X 7 2 h M H u z U L 7 v n J 8 c v 4 T d f G + Y d 3 3 b Z M y f 2 L P N x m 3 / Z 9 G 4 7 b 8 X O X 9 k 3 N 4 H i / + X G L e f e H D / 5 R e / 1 6 d P n z 1 8 9 X D / 1 b e f f H t 3 7 4 u D V 6 f 3 v n y v D v 9 f b d z u f f s n v 3 2 y e 2 / n 9 3 5 z 7 9 n e i 9 3 d 1 w + O v 3 h 6 7 8 n 9 k / f q 8 j b G 7 Q T G 7 e R H x u 3 / V 8 b t p G J Q 7 Q b j J r m N m + w Z h v I j g 3 a j Q b v / s 2 j Q 7 r 8 X O X 9 k 0 N 4 H i / c z a H v v B f s 9 D N r p T / 7 E i + / 8 P q + f P H z + 1 c P T l 3 u v 9 g 7 u / V 5 f P X / 4 9 M F 7 d X g L g 3 a e T + d Z 8 1 5 Q 3 8 t s / V 4 / 8 f o n v v j q + P 7 x F 6 + + + L 1 2 n h + c 3 f / u s 6 + e 7 v w + v 8 9 7 d X k b s / X k d 9 t / h H / e C / C P z N b / u 8 3 W + 8 R k / j r Y j 6 K y b 8 K I f f q z a M Q + f S 9 y / s i I v Q 8 W / y 8 x Y t / Z O f v 8 9 P c 6 f v 3 g z e 7 D T / d O T r 7 4 i e d P n u 2 d Y o 3 5 P T r 8 f 4 E R + 6 k v f q / 7 u z s P P v 3 i i + + c v t 7 Z 2 X v y 4 K d + n + / + 3 r / 3 i / c L k W 5 j x E 5 g x E 5 + Z M R + H h o x X j 0 i I 3 Z K C 2 e 0 6 P T 7 n 3 7 n 9 N X J 2 c k Z m Z E X P z J n X 9 e c f f 6 K V l l 3 T R / f k B 0 z Q N + D g D 8 / D d j n d T F 7 r + 7 f z 3 K 9 3 x S 8 O X 7 1 + a k s v g 5 0 s f u h X b y H c f y 9 n 3 9 x b / f 3 / v b D n 7 r 3 5 t W L e z / x E 8 f P f + L 3 + q n T z 3 + f 9 / O L b m M c 1 y T w + f u N 4 7 2 s 4 0 9 8 + 8 G r n a c / + e z N 5 z u f / j 6 / 1 + u H v / d 3 f + L F y 6 9 o v f G 9 u r y N d e R l t 2 / / b r u 7 7 5 c B 4 W F E Z q U 7 3 T S W J z t n 9 1 + e 7 Z 3 s / l 5 P X / 0 + 3 / n O 8 5 9 4 / X u d / d T v s 7 O / 8 z U 6 P P n y i y + O X z z d 3 O f r q m 5 J c o + b a b 6 E K X u 0 8 + y r F 0 9 / / 9 / / p 0 7 f n P 3 E V 6 d v j r 9 G x 2 9 + n + 6 s x X q 1 X Y 4 v i v O v 0 U u f n n t 9 e u 4 S L R + 8 O v 1 9 H n 7 7 5 V f 3 v / P F V / e + f P D w p 3 7 v 0 5 8 8 + B o d R u n Z 7 V P p + T T / 2 S V o r F v X 5 5 t v j K T 3 + i T 9 q Z + 6 t 3 v y k + R K f / v + g 2 8 / P 9 0 / 2 / 9 i 7 + y 7 J y d P v 0 a H f Z J G + s T Y 3 p D v 0 O H R 1 7 / / y Z t X R N f X p y e v o I P e u / M + V W M 9 f / N s u t + n 6 c F P / c R P f f X d 3 + f b v 9 d X 9 3 7 y 9 9 4 9 f v j 7 P N 3 9 f R 7 c O 3 v 5 j d G 0 2 6 e h a Z d P f x a I G u v 6 Z 4 N V 7 0 d s 3 E / 8 1 O n e t 3 / q J / d + 8 t 7 B l 9 / 5 / N l 3 v v z J p / c + f / H w i 6 / R Y Z S s 3 T 4 x N v 7 N 4 9 W d L / f e / M T e l / d / 6 s G z 3 + v e T x 7 c + 6 k v n h 4 / P / v 8 S / r m 3 o u D p w f 3 f / L F / d / n 4 P P f 5 / 7 + 6 c t P 7 5 2 + e f j 6 a 2 D X J 3 s M t W + e l z / t E / 0 n 3 3 z + 9 M G 9 L 1 5 / + f D + 7 r P 9 0 2 d P v / i 9 f 6 8 X p w 9 f v 5 8 H s I H o 3 T 4 t 0 X 1 m / j m i e g y 3 n w 1 m f x B h 9 p / 6 f T 7 / 6 s W 9 N 9 / + / P X v 8 + L 1 6 y + f P / y 9 z 5 4 e n D 7 / O g O L 0 r 3 b 5 w 3 M / v n e / q c / 8 e z h 7 7 V / 7 + D Z d 3 + W y R 5 D 7 Z t n 9 o M + 0 Z / t 7 z 7 / 8 s k X D 0 / 2 v / z O g 5 + 8 T 8 z + + R c P v 9 h / c u 9 r d B g l e r f P m 5 j 9 h 0 n 1 G G 4 / G 8 z + s E / 3 + 2 e / z 7 c P v j p + 8 + n v / R N f f f X 0 9 3 6 + 9 + a n n u z + X t 9 9 / X 7 L O h v o 3 u 3 z Z s 3 + 8 P 7 L b / / k k y 9 e f 3 r 6 s 0 z 2 G G r f P L P v R i K t 3 e 8 8 P 9 k 7 2 P v q 4 C d e / O T u F 0 + / + / m n u 1 9 8 + y f I o / 4 a P c a j k 2 6 n t 9 D t P z S 6 R 5 H 7 2 e D 3 3 U h g + N 0 H D / e P 7 + / c / + L g O 3 t f / l 4 P d 7 7 Y / 8 6 L n / z 2 l 8 + + M U X T 6 / T W 6 v 3 5 v Z 2 f b c r / c O L H 3 U g A e f / p 7 / 3 q 2 c G z r 5 4 d 7 z 5 9 8 u x 0 9 9 X 9 J y c / + d 3 7 9 3 7 v r 9 F j n O 6 x U O 5 2 G v 6 H Q P g f V p y 5 G w k 0 X z / Z e b P / 7 W / v f / 5 7 f / q T B / d P P j 1 4 8 v D + T 3 7 + 1 c E 3 p 2 1 i 8 d 6 t W P 7 V 6 e / 1 s 0 3 5 H 0 4 s u h s J R j 9 / 8 / z N y c u X b 5 5 / v v / 8 9 D s / 9 f m X L 3 + C I O 7 f / + Z y U L G Q 8 H Y s / 0 M g / A 8 r X k U S s W d g n / 0 + L 3 7 v l z 9 x 9 t X J 6 e + z 8 + b s 1 U + e / d 4 H L 5 9 + / l P f n L Z 5 z 4 j V U f 7 3 / o n 9 n 2 3 K / 3 B C 1 t 1 P + 3 T / v b 4 8 P v j 2 y 9 1 X v 8 / p 7 k 9 + + l M v X 5 y c f v e r B 8 + O 7 3 / + N X q M 0 7 3 b 6 e 1 Z / o d A + B h y H 8 L y s l o b d t J 1 n t 6 T p b 9 8 9 e b 3 P z v 5 8 s U N i 0 L v B / X b Z 6 e v j l + d f P v 3 + d k E z c v M L 1 + d P j v 7 v U + / m Q X s F 8 c / e f b 5 8 Y 1 r l + + J 8 T e 5 x A o G + O r 5 8 T c C 6 + m r s + f P f / + n X 3 7 3 x e / / 5 Q u S r h c / + Y 2 A / f b Z 5 9 + m h N C 3 3 / z + r 9 + 8 + u r k z V e v T n / / L 2 h t 9 P T V N z N J N O G n t J h 5 c v r 7 / 1 6 n v 8 8 3 A / L k + d n L L 7 5 8 e v p 7 b 5 7 2 Z 1 8 9 f / 7 6 7 K d O 3 2 v 2 D e w b V o a / F u z j p 9 / 5 6 j V k 4 O z F m 9 / / + N X p N 8 M X 9 O e b 0 5 M b p e C 2 4 J 5 + + f u / + J J W Z 0 + f n 7 4 h s / E V O O H 3 F 0 X 2 j S q G 1 9 / + 8 r t s I 0 5 f v H l N 6 / G / v 6 z Z m k + + k b G 8 / u o l K Z z X r 3 / / F 6 f f / f 2 f n 7 3 4 G n r n r v 5 6 d v q a / n j 1 + t X v / / r 3 / v 3 R 5 u h x 8 A e D / f z V 2 d P f f 8 / 0 4 b 8 Z w 4 4 / u 3 m N 2 g B 9 D 9 q S v N G a O h H 1 N Q n y 8 x t Y m c z + 8 Y z s 2 y j 9 y b x u i m r 5 2 Y P 9 n Z 0 x / z d K T 9 Z l u 6 7 z z 5 b 5 u q 2 z c p S + X E / K Y k p L e 2 + q t / n y s 4 d 7 n 2 a f 7 u 0 c T C f n 9 w 8 m 2 e T r 4 H n y n D D d j O S 0 W o y b b D W e F O O 8 H W f L r L z + Q V 6 P M y A + p h G c t f n i 8 7 q Y v V f 3 T 4 / f H O O z n z w j L D b 3 / / T l e 0 7 B m + N X n 5 + S G A 1 3 0 Y 3 l q Y v 3 W x o Q g b m Z g R D K v H p 4 / N X n n 9 5 / 8 s W X z 5 4 9 + / T J k / 1 P z 7 7 a / 8 6 D 9 1 1 X O z 2 9 w Z s 5 X + f L N n 8 / U j 0 9 f X 3 2 + Y v f n 7 2 y G 0 f y x e / 1 + V e / z 1 f 7 P / H V 7 3 P y E y + / + H 2 + / O L 0 8 9 / n 2 R c / + X u d v V e X r 4 5 f f H 5 D X 7 / b 8 e + 2 + + h 3 + / b v 9 v D 9 J m X Q 2 + 4 P 5 d m 9 n 3 x 1 8 s X u / V d f / V 7 f f f L F T 5 6 9 e v H 8 9 / r 0 y U 9 8 / u J r d B h 3 t j t 9 D i w g f 9 N r 8 j + c J F U k R 3 X v 9 C n 5 M g c / s f e d Z z / 5 6 X e O d 5 / s f f q T T 3 6 v + 9 8 5 + R o d R g k a y w K 9 i a w e f w M U v b H f D 4 l L h m g a S T 7 t f v H s z e + z + 5 2 f + o n j n e d v n j 5 9 c v L p V w + + O H 7 4 9 B t L P s X y O x E m f f 3 N L 8 j / c D J L k c T S 7 l c P v z r b o w W E F w 9 3 K a 2 0 / 8 X n L 3 / i 0 5 f H b 7 6 O p o n S N J a 6 i f H p z w J R f 1 h Z o 0 j S 6 O n D T 3 / v 7 7 z 5 9 G z / x b 3 v H t z f / 3 L n + e / 9 5 M H L L 0 6 e f 4 0 O o 2 T 9 2 j m j v f 2 T n + X U x Q 8 n Z f R p n + g / 9 V O f 7 j 5 8 t X v y l J b C v n i + / 9 X p 8 U 9 + 9 e T l T 7 7 + x n i 5 2 + f t E 0 Y / + 1 S P 4 f a z w e z d Z X 2 i + 0 + c f E l K m N b A 9 n 7 y O 9 / 9 i Z / c + + L e F 8 / 3 X j 9 5 v f 8 1 O o z S v d v n r Z n 9 Z 3 + 9 P Y b a N 8 / s B 3 2 i 3 z / Y e X r 2 x f G 3 v / z q 9 / n 0 J + 6 d v P z 2 0 9 c / 9 R O / z + 7 9 r z O s K N G 7 f d 6 e 2 X / 2 q R 7 D 7 W e D 2 b v L + o j u X j 0 5 P v 5 i 9 9 s P D 1 6 f P f i p 1 z / 5 x Z c v 7 r 0 + + P b O y 6 / R Y Z T u 3 T 5 v z e y n r z 7 / W S Z 7 D L V v n t l 7 a / o I G l / s f f V 7 P X / 4 Y v e n 9 p 4 9 P X v 9 9 O C L V 5 8 e v N 5 5 + J N f o 8 d 4 f N L t 9 P b s / r N P 9 y h y P x v 8 3 l v U J 9 J / e + e r l 0 9 O 9 5 4 9 + c 7 r 4 x d f f f X p l 2 c 7 3 7 7 3 e 3 3 5 / B u z q r 1 O b 8 3 x P 4 T F 9 h 9 O A N l b 0 w f L v / 7 y p 3 6 f Z 9 / 9 7 p O T 4 + O f e P b t e 5 + f f H 5 8 + u z + i + 9 + j R 7 j d I + F c r d j + R 8 C 4 X 9 Y c W Z v U R / B + x d f P d x / + O b F i 9 2 f / K m f P L v / e 3 / x 7 e O f / P w n f m r / m 9 M 2 s X j v V i z / Q 1 h s / + H E o r 0 1 f f g 0 3 / n 0 J 3 a / c 7 z / 3 e 8 + e / n m 4 e 6 D 7 3 7 7 / s H u m 7 1 7 v 9 f X 6 D F O 9 1 h I e D u W / y E Q / o c V r / Y W 9 X m 1 / d P X x 9 9 + t n f / + Y P f 6 + n J T 3 7 6 x d O H P / X 6 z c v f 5 + s M L U 7 6 r x 2 x / h A W 2 3 8 4 I W t v T R / u 5 E + + + v b + i / v 7 J 9 / + q e 9 8 + / c 5 O z 0 4 e 7 n z + v l 3 j r 9 O + j N O 9 2 6 n t 2 f 5 H w L h Y 8 h 9 C M v L 4 m D Y y Q e u D X 7 5 6 s 3 v f 0 Z L 3 N / o i u O 3 z 0 5 f H b 8 6 + f b v 8 7 M J + s 3 p 7 4 0 V 3 t N n Z 7 / 3 1 1 h t j M F + c f y T Z 5 8 f 3 7 i + + 5 4 Y H 3 / 1 5 s t n Z 5 t n 7 b Y Y g g G + e v 7 N r G Y / f X X 2 / P n v / / T L 7 7 7 4 / b 9 8 Q d L 1 4 i e / E b D f P q O V A f r / m 9 / / 9 Z t X X 5 2 8 + e r V 6 e / / x S n W t r + Z S a I J P 6 X V z J P T 3 / / 3 O v 1 9 v h m Q J 8 / P X n 7 x 5 d P T 3 3 v z t D / 7 6 v n z 1 2 c / d f p e s 2 9 g 3 7 A 0 / L V g H z / 9 z l e v I Q N n L 9 7 8 / s e v T r 8 Z v q A / 3 5 y e 3 C g F t w X 3 9 M v f / 8 W X t D x 7 + v z 0 D Z m N r 8 A J v 7 8 o s m 9 m 9 l 5 / + 8 v v s n E 4 f f H m N a 3 E / / 6 y W m s + + W b 6 + O o l a Z r X r 3 / / F 6 f f / f 2 f n 7 3 4 G g r n r v 5 6 d v q a / n j 1 + t X v / / r 3 / v 3 R 5 u h x 8 A e D / f z V 2 d P f / 5 7 p w 3 8 z h h 1 / d v P q t A H 6 H h x G g k a r 6 U T U 1 y T B z 2 / g Y b L 3 x z M y b K P 0 J / O 6 K a r l Z w / 2 d 3 b G / N 8 o P V m X 7 b r O P 1 v m 6 7 b O y l H 6 c j 0 p i + n v l V + / q d 7 m y 8 8 e 7 n 2 a f b q 3 c z C d n N 8 / m G S T r 4 P n y X P C d D O S 0 2 o x b r L V e F K M 8 3 a c L b P y + g d 5 P c 6 A + B g e S 5 s v P q + L 2 X t 1 / / T 4 z T E + + 8 k z w m J z / 0 9 f v u c U v D l + 9 f k p y c 9 w F 9 0 g n r r Y e 6 8 u R G B u Z i C k S 3 Z / 8 u H L s / 1 X D 1 / s P P / J T 5 / 8 P t 9 5 f n r v y c 7 u 7 / O + i 5 S n p z e 4 M e f r f N n m 7 0 e q p 6 e v z z 5 / 8 f u z O 3 b j S H 7 q J 1 + + e P n 5 l 7 / X s x c / 8 W 1 y C A 9 + 8 v 5 3 v 9 z 5 q R c n r 9 6 r y 1 f H L z 6 / o a / f 7 f h 3 2 3 3 0 u 3 3 + u 3 2 d 9 Y K I l 9 0 f y e / 1 3 U 9 3 X / / U 6 U 8 8 P f n u F 7 / 3 w 7 M H B 7 / 3 d 7 7 4 6 s F P P v v 0 a 3 Q Y d 7 I 7 f Q 4 s H H / T a / E / n O T U X p + g X z 7 5 6 u H 9 p 7 / X 7 3 3 2 U y / P X u 9 8 8 f L 3 + o n f 5 7 u v f q / f + 8 k X X 2 N Y U Y L G s j 9 v I q v G 3 z R F f 1 h Z p 0 j S 6 a d + n y 9 f / 9 4 / 9 e a L 0 + 8 8 + e r + 6 4 P P 7 9 8 7 e P J T 9 1 7 f / + p r d B i l 6 d f O O f 3 s L 1 7 + c F J O k Y z T 7 u / 1 k 7 t P n 3 / n J 7 / Y + 8 7 J 6 d 5 P P f 3 O l 7 u f 3 v v O 7 / N 7 f R 1 u i h L 9 6 y e c f v a p / s P K N 0 X S T Q + + 8 3 T 3 9 z 7 4 9 v O 9 7 7 x 6 + u n v c / z 8 q 0 + P f + + D N / d 2 v 4 4 J i N L 9 a 2 e b f v Y X L 3 8 4 y a Z P + 0 T / v b / 7 5 c F 3 f u 8 H D 1 9 + f v b d + y 9 + r w f f P v 2 9 T r / z 7 S c v n n y N D q N E 7 / Z 5 e 2 b / 2 a d 6 D L e f D W Z / E K H 7 T 3 2 x u / / l T + 3 / 3 v v f O X h 1 8 O r T 7 + z + P i d P v v q 9 v 7 k V t G 6 f t 2 b 2 n / 2 l y x h q 3 z y z H / S J / s X n z 1 9 / + Z 3 f 6 9 X B y 9 / 7 b O + L 5 7 / X 2 e / 1 O Q V Q P / X l N 6 Z h u n 3 e n t l / 9 q k e w + 1 n g 9 k f 9 u n + e 3 3 n 2 d n D n / r J V 8 9 f P H z x / K c O X v w + r 3 / q J 3 9 y b / f V T 3 y N D q N 0 7 / Z 5 a 2 b / 2 V + 0 j K H 2 z T P 7 b i x W e 3 P 6 4 t 7 Z 3 l c / 9 e w n 9 r 7 4 i e / + x B d n 3 / 3 0 3 k / + 1 P N v T L X 3 O r 0 9 u / / s 0 z 2 K 3 M 8 G v + 9 G g s t 7 T 3 7 i + c s v X j 9 4 c v / b 3 / 2 J p 9 / Z f f h m 5 8 W T 0 0 9 f f v t r 9 B g n f S z M u x X H / x D W L H 8 4 I e h u N y 4 j u n / + + 3 y 1 e + + n v v P 7 P C f K H / z U 7 / 3 s z e / 9 6 v W n T / d / 6 s 3 X 6 D F O 9 1 g w e D u W / y E Q / o c V q e 5 G Q t X X e 0 8 + / 7 1 / n 6 8 e v L 5 3 + u T s 2 e / 1 9 N 7 z L 7 4 8 + + r z Z w + / R o 9 x 0 n / t W P W H s G b 5 w w l W E Q p 1 6 f 7 0 e O / 0 e O 8 n H / 7 E T / 4 + z 8 5 + r + + 8 f P L l 7 v 2 9 4 7 P 7 7 5 c E 3 E T 3 r x + u / h A I / 0 3 H q z 9 a L P 7 R Y v G P F o t / t F h s O O t H i 8 U L a N / / r y 8 W 3 3 3 D v 9 D n r 3 / / n z x + d X b 8 5 P k p y e O b Y + r o 1 d F j + + v v / 2 2 y f 8 9 P 0 3 d N 8 W h Z l J 9 9 1 N b r / C N 0 9 u b 3 / v 2 / f P I d m j W 8 T / 9 / / t X p 6 0 i z u 1 H 4 b w y W j N q r V 7 9 3 8 P f Z 0 6 P j 5 8 + J x E 9 f H X / + + x M C 9 M u X L 2 l 4 T 2 m w 6 I j V I f 9 C w + q 8 H A F G 8 k u U / D b N 0 t m b 3 / + L 4 5 N X X 3 q w G M l b A K E / T z A d Z j R f H 5 0 v T p + / s W B e f 3 0 4 K j W / / 3 e / f P V 7 P f n y y 9 / r a w z K U O a 7 T 6 C Q 6 a s X X x 8 d g 8 b v / 5 K W z + m P p 1 8 D n z f f P v 3 C p + x t 3 3 v 9 5 v d 5 f v r 7 f / W S 1 r d J 9 Z P u 8 4 e x 8 1 7 D e E O L s a 9 J 3 3 8 g m B + H b f v 6 L 3 / 1 9 V 9 + 8 e X v / 9 1 X x 7 6 4 3 J a K d g Y 7 Q 7 / t + 6 w W 6 Q M n J B / A 3 R a Z M 5 + R j r 5 4 9 p 2 f e P r V 7 / P V V 2 + + s 3 v v + N t f / d 7 f + f T 0 + N 6 X T z 9 / L + A v y X S R A f u w K V Y g / M b X o R Y p e L j C r 8 9 e f E 7 M + / T l 7 6 / S + D V g f f X 6 l K T 3 z d k X Z M / J C f q S 9 O Y H K C g L 6 f n x q 8 9 P b 6 1 f 7 o Z a H T i R R W Q j R p b 9 C C b h 8 d 3 u p 4 + F i o j t N s 2 t 1 0 r f Q O x z 9 N 2 q f j u p q r e m A X / 4 + P U b o w a O S I 6 8 v 9 D s 8 9 O j / w f k Y P 8 f r D 8 C A A = = < / A p p l i c a t i o n > 
</file>

<file path=customXml/itemProps1.xml><?xml version="1.0" encoding="utf-8"?>
<ds:datastoreItem xmlns:ds="http://schemas.openxmlformats.org/officeDocument/2006/customXml" ds:itemID="{FF999B5D-712F-4790-BB3C-D301343C1171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6b.Clasificación Administrativa</vt:lpstr>
      <vt:lpstr>fechas</vt:lpstr>
      <vt:lpstr>fuente1</vt:lpstr>
      <vt:lpstr>fuente2</vt:lpstr>
      <vt:lpstr>fuente3</vt:lpstr>
      <vt:lpstr>'6b.Clasificación Administrativa'!Títulos_a_imprimir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6b. Clasificación Administrativa - LDF</dc:title>
  <dc:creator>Nancy Vázquez</dc:creator>
  <cp:lastModifiedBy>Presupuesto</cp:lastModifiedBy>
  <cp:lastPrinted>2021-02-10T01:34:04Z</cp:lastPrinted>
  <dcterms:created xsi:type="dcterms:W3CDTF">2016-10-12T14:50:55Z</dcterms:created>
  <dcterms:modified xsi:type="dcterms:W3CDTF">2021-02-10T01:39:54Z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6b.Clasificación Administrativa</vt:lpwstr>
  </property>
  <property fmtid="{D5CDD505-2E9C-101B-9397-08002B2CF9AE}" pid="3" name="BExAnalyzer_OldName">
    <vt:lpwstr>6b. Estado Analítico de Egresos Clasif Administrativa.xlsx</vt:lpwstr>
  </property>
</Properties>
</file>